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kyle/Desktop/"/>
    </mc:Choice>
  </mc:AlternateContent>
  <xr:revisionPtr revIDLastSave="0" documentId="13_ncr:1_{C3C8BBC9-6D4C-D940-AC64-E6555AE5C49F}" xr6:coauthVersionLast="45" xr6:coauthVersionMax="45" xr10:uidLastSave="{00000000-0000-0000-0000-000000000000}"/>
  <bookViews>
    <workbookView xWindow="0" yWindow="460" windowWidth="24500" windowHeight="15800" xr2:uid="{8314CF81-A77E-4081-A8BC-D1A1FBF80465}"/>
  </bookViews>
  <sheets>
    <sheet name="TABLET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67" i="1" l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" i="1"/>
  <c r="C7" i="1"/>
  <c r="C39" i="1" s="1"/>
  <c r="C8" i="1"/>
  <c r="C40" i="1" s="1"/>
  <c r="C9" i="1"/>
  <c r="C41" i="1" s="1"/>
  <c r="C10" i="1"/>
  <c r="C42" i="1" s="1"/>
  <c r="C11" i="1"/>
  <c r="C43" i="1" s="1"/>
  <c r="C12" i="1"/>
  <c r="C44" i="1" s="1"/>
  <c r="C13" i="1"/>
  <c r="C45" i="1" s="1"/>
  <c r="C14" i="1"/>
  <c r="C15" i="1"/>
  <c r="C47" i="1" s="1"/>
  <c r="C16" i="1"/>
  <c r="C48" i="1" s="1"/>
  <c r="C17" i="1"/>
  <c r="C18" i="1"/>
  <c r="C19" i="1"/>
  <c r="C51" i="1" s="1"/>
  <c r="C20" i="1"/>
  <c r="C52" i="1" s="1"/>
  <c r="C21" i="1"/>
  <c r="C53" i="1" s="1"/>
  <c r="C22" i="1"/>
  <c r="C23" i="1"/>
  <c r="C55" i="1" s="1"/>
  <c r="C24" i="1"/>
  <c r="C56" i="1" s="1"/>
  <c r="C25" i="1"/>
  <c r="C57" i="1" s="1"/>
  <c r="C26" i="1"/>
  <c r="C58" i="1" s="1"/>
  <c r="C27" i="1"/>
  <c r="C59" i="1" s="1"/>
  <c r="C28" i="1"/>
  <c r="C60" i="1" s="1"/>
  <c r="C29" i="1"/>
  <c r="C61" i="1" s="1"/>
  <c r="C30" i="1"/>
  <c r="C31" i="1"/>
  <c r="C63" i="1" s="1"/>
  <c r="C5" i="1"/>
  <c r="G32" i="1"/>
  <c r="E32" i="1"/>
  <c r="F32" i="1"/>
  <c r="H32" i="1"/>
  <c r="I32" i="1"/>
  <c r="J32" i="1"/>
  <c r="K32" i="1"/>
  <c r="L32" i="1"/>
  <c r="M32" i="1"/>
  <c r="N32" i="1"/>
  <c r="O32" i="1"/>
  <c r="P32" i="1"/>
  <c r="Q32" i="1"/>
  <c r="R32" i="1"/>
  <c r="S32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E35" i="1"/>
  <c r="F35" i="1"/>
  <c r="G35" i="1"/>
  <c r="H35" i="1"/>
  <c r="I35" i="1"/>
  <c r="J35" i="1"/>
  <c r="J36" i="1" s="1"/>
  <c r="K35" i="1"/>
  <c r="L35" i="1"/>
  <c r="M35" i="1"/>
  <c r="N35" i="1"/>
  <c r="O35" i="1"/>
  <c r="P35" i="1"/>
  <c r="Q35" i="1"/>
  <c r="R35" i="1"/>
  <c r="R36" i="1" s="1"/>
  <c r="S35" i="1"/>
  <c r="D35" i="1"/>
  <c r="D34" i="1"/>
  <c r="D33" i="1"/>
  <c r="D32" i="1"/>
  <c r="C62" i="1"/>
  <c r="C54" i="1"/>
  <c r="C50" i="1"/>
  <c r="C49" i="1"/>
  <c r="C46" i="1"/>
  <c r="C38" i="1"/>
  <c r="C37" i="1"/>
  <c r="C64" i="1" l="1"/>
  <c r="Q36" i="1"/>
  <c r="I36" i="1"/>
  <c r="D36" i="1"/>
  <c r="O36" i="1"/>
  <c r="G36" i="1"/>
  <c r="C32" i="1"/>
  <c r="N36" i="1"/>
  <c r="F36" i="1"/>
  <c r="S36" i="1"/>
  <c r="K36" i="1"/>
  <c r="H68" i="1"/>
  <c r="P68" i="1"/>
  <c r="L68" i="1"/>
  <c r="E68" i="1"/>
  <c r="G68" i="1"/>
  <c r="I68" i="1"/>
  <c r="Q68" i="1"/>
  <c r="M68" i="1"/>
  <c r="N68" i="1"/>
  <c r="J68" i="1"/>
  <c r="R68" i="1"/>
  <c r="D68" i="1"/>
  <c r="F68" i="1"/>
  <c r="O68" i="1"/>
  <c r="K68" i="1"/>
  <c r="S68" i="1"/>
  <c r="E36" i="1"/>
  <c r="L36" i="1"/>
  <c r="P36" i="1"/>
  <c r="H36" i="1"/>
  <c r="M36" i="1"/>
</calcChain>
</file>

<file path=xl/sharedStrings.xml><?xml version="1.0" encoding="utf-8"?>
<sst xmlns="http://schemas.openxmlformats.org/spreadsheetml/2006/main" count="57" uniqueCount="41">
  <si>
    <r>
      <rPr>
        <b/>
        <sz val="36"/>
        <rFont val="Times New Roman"/>
        <family val="1"/>
      </rPr>
      <t xml:space="preserve">Tablet B </t>
    </r>
    <r>
      <rPr>
        <b/>
        <sz val="24"/>
        <rFont val="Times New Roman"/>
        <family val="1"/>
      </rPr>
      <t>- Beta Blocker (PCOL 2022) - 2019</t>
    </r>
  </si>
  <si>
    <t>TESTING TIME</t>
  </si>
  <si>
    <t>No.</t>
  </si>
  <si>
    <t>10-Sep and 12-Sep Combined Results</t>
  </si>
  <si>
    <t>HEART RATE (bpm)</t>
  </si>
  <si>
    <t>PEAK EXPIRATORY FLOW RATE (L/min)</t>
  </si>
  <si>
    <t>PRE EXERCISE</t>
  </si>
  <si>
    <t>POST EXERCISE</t>
  </si>
  <si>
    <t>CHANGE IN  HEART RATE POST EXERCISE (bpm)</t>
  </si>
  <si>
    <t>CHANGE IN PEFR POST EXERCISE (L/mim)</t>
  </si>
  <si>
    <t>Control Standing (1)</t>
  </si>
  <si>
    <t>Control Standing (2)</t>
  </si>
  <si>
    <t>Control Standing (3)</t>
  </si>
  <si>
    <t>Control Standing (Average)</t>
  </si>
  <si>
    <t>0 min</t>
  </si>
  <si>
    <t>5 min</t>
  </si>
  <si>
    <t>RESTING  (1)</t>
  </si>
  <si>
    <t>RESTING  (2)</t>
  </si>
  <si>
    <t>RESTING  (3)</t>
  </si>
  <si>
    <t>RESTING (Average)</t>
  </si>
  <si>
    <t>Pre-Treatment                    Pre-Treatment                Pre-Treatment                Pre-Treatment</t>
  </si>
  <si>
    <t>Sit/stand</t>
  </si>
  <si>
    <t>0'</t>
  </si>
  <si>
    <t>60'</t>
  </si>
  <si>
    <t>Ex con/0min</t>
  </si>
  <si>
    <t>Before 0</t>
  </si>
  <si>
    <t>After 60</t>
  </si>
  <si>
    <t>PEFR</t>
  </si>
  <si>
    <t>Change Sit/stand</t>
  </si>
  <si>
    <t>Tab A</t>
  </si>
  <si>
    <t>Change post Ex-HR</t>
  </si>
  <si>
    <t xml:space="preserve">0 min </t>
  </si>
  <si>
    <t>2 min</t>
  </si>
  <si>
    <t>Change PEFR</t>
  </si>
  <si>
    <t>pre / post Ex</t>
  </si>
  <si>
    <t>N</t>
  </si>
  <si>
    <t>MEDIAN</t>
  </si>
  <si>
    <t>MEAN</t>
  </si>
  <si>
    <t>SD</t>
  </si>
  <si>
    <t>SEM</t>
  </si>
  <si>
    <t>Post-Treatment                Post-Treatment                Post-Treatment                  Post-Treatment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</si>
</sst>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"/>
    <numFmt numFmtId="166" formatCode="0.0000000000"/>
    <numFmt numFmtId="167" formatCode="0.000000"/>
    <numFmt numFmtId="168" formatCode="0.00000"/>
  </numFmts>
  <fonts count="11" x14ac:knownFonts="1">
    <font>
      <sz val="11"/>
      <color theme="1"/>
      <name val="Calibri"/>
      <family val="2"/>
      <scheme val="minor"/>
    </font>
    <font>
      <b/>
      <sz val="24"/>
      <name val="Times New Roman"/>
      <family val="1"/>
    </font>
    <font>
      <b/>
      <sz val="3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sz val="10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164" fontId="3" fillId="0" borderId="0" xfId="0" applyNumberFormat="1" applyFont="1" applyProtection="1">
      <protection hidden="1"/>
    </xf>
    <xf numFmtId="164" fontId="4" fillId="0" borderId="0" xfId="0" applyNumberFormat="1" applyFont="1" applyAlignment="1" applyProtection="1">
      <alignment horizontal="center" vertical="center" wrapText="1"/>
      <protection hidden="1"/>
    </xf>
    <xf numFmtId="164" fontId="4" fillId="3" borderId="18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19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20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21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22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23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24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1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25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26" xfId="0" applyFont="1" applyFill="1" applyBorder="1" applyAlignment="1" applyProtection="1">
      <alignment horizontal="center" vertical="center"/>
      <protection hidden="1"/>
    </xf>
    <xf numFmtId="1" fontId="3" fillId="4" borderId="27" xfId="0" applyNumberFormat="1" applyFont="1" applyFill="1" applyBorder="1" applyAlignment="1" applyProtection="1">
      <alignment horizontal="center"/>
      <protection locked="0"/>
    </xf>
    <xf numFmtId="164" fontId="3" fillId="0" borderId="28" xfId="0" applyNumberFormat="1" applyFont="1" applyBorder="1" applyAlignment="1" applyProtection="1">
      <alignment horizontal="center"/>
      <protection locked="0"/>
    </xf>
    <xf numFmtId="164" fontId="3" fillId="0" borderId="29" xfId="0" applyNumberFormat="1" applyFont="1" applyBorder="1" applyAlignment="1" applyProtection="1">
      <alignment horizontal="center"/>
      <protection locked="0"/>
    </xf>
    <xf numFmtId="164" fontId="3" fillId="0" borderId="30" xfId="0" applyNumberFormat="1" applyFont="1" applyBorder="1" applyAlignment="1" applyProtection="1">
      <alignment horizontal="center"/>
      <protection locked="0"/>
    </xf>
    <xf numFmtId="164" fontId="3" fillId="2" borderId="28" xfId="0" applyNumberFormat="1" applyFont="1" applyFill="1" applyBorder="1" applyAlignment="1" applyProtection="1">
      <alignment horizontal="center"/>
      <protection hidden="1"/>
    </xf>
    <xf numFmtId="164" fontId="3" fillId="0" borderId="31" xfId="0" applyNumberFormat="1" applyFont="1" applyBorder="1" applyAlignment="1" applyProtection="1">
      <alignment horizontal="center"/>
      <protection locked="0"/>
    </xf>
    <xf numFmtId="164" fontId="3" fillId="0" borderId="32" xfId="0" applyNumberFormat="1" applyFont="1" applyBorder="1" applyAlignment="1" applyProtection="1">
      <alignment horizontal="center"/>
      <protection locked="0"/>
    </xf>
    <xf numFmtId="164" fontId="3" fillId="2" borderId="33" xfId="0" applyNumberFormat="1" applyFont="1" applyFill="1" applyBorder="1" applyAlignment="1" applyProtection="1">
      <alignment horizontal="center"/>
      <protection hidden="1"/>
    </xf>
    <xf numFmtId="164" fontId="3" fillId="0" borderId="34" xfId="0" applyNumberFormat="1" applyFont="1" applyBorder="1" applyAlignment="1" applyProtection="1">
      <alignment horizontal="center"/>
      <protection locked="0"/>
    </xf>
    <xf numFmtId="164" fontId="3" fillId="2" borderId="31" xfId="0" applyNumberFormat="1" applyFont="1" applyFill="1" applyBorder="1" applyAlignment="1" applyProtection="1">
      <alignment horizontal="center"/>
      <protection hidden="1"/>
    </xf>
    <xf numFmtId="164" fontId="3" fillId="2" borderId="35" xfId="0" applyNumberFormat="1" applyFont="1" applyFill="1" applyBorder="1" applyAlignment="1" applyProtection="1">
      <alignment horizontal="center"/>
      <protection hidden="1"/>
    </xf>
    <xf numFmtId="0" fontId="4" fillId="2" borderId="36" xfId="0" applyFont="1" applyFill="1" applyBorder="1" applyAlignment="1" applyProtection="1">
      <alignment horizontal="center" vertical="center"/>
      <protection hidden="1"/>
    </xf>
    <xf numFmtId="164" fontId="3" fillId="0" borderId="37" xfId="0" applyNumberFormat="1" applyFont="1" applyBorder="1" applyAlignment="1" applyProtection="1">
      <alignment horizontal="center"/>
      <protection locked="0"/>
    </xf>
    <xf numFmtId="164" fontId="3" fillId="0" borderId="38" xfId="0" applyNumberFormat="1" applyFont="1" applyBorder="1" applyAlignment="1" applyProtection="1">
      <alignment horizontal="center"/>
      <protection locked="0"/>
    </xf>
    <xf numFmtId="164" fontId="3" fillId="0" borderId="39" xfId="0" applyNumberFormat="1" applyFont="1" applyBorder="1" applyAlignment="1" applyProtection="1">
      <alignment horizontal="center"/>
      <protection locked="0"/>
    </xf>
    <xf numFmtId="164" fontId="3" fillId="0" borderId="40" xfId="0" applyNumberFormat="1" applyFont="1" applyBorder="1" applyAlignment="1" applyProtection="1">
      <alignment horizontal="center"/>
      <protection locked="0"/>
    </xf>
    <xf numFmtId="164" fontId="3" fillId="0" borderId="41" xfId="0" applyNumberFormat="1" applyFont="1" applyBorder="1" applyAlignment="1" applyProtection="1">
      <alignment horizontal="center"/>
      <protection locked="0"/>
    </xf>
    <xf numFmtId="164" fontId="3" fillId="0" borderId="42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Protection="1">
      <protection hidden="1"/>
    </xf>
    <xf numFmtId="164" fontId="10" fillId="0" borderId="0" xfId="0" applyNumberFormat="1" applyFont="1" applyAlignment="1" applyProtection="1">
      <alignment horizontal="right"/>
      <protection hidden="1"/>
    </xf>
    <xf numFmtId="165" fontId="10" fillId="0" borderId="0" xfId="0" applyNumberFormat="1" applyFont="1" applyProtection="1">
      <protection hidden="1"/>
    </xf>
    <xf numFmtId="0" fontId="4" fillId="2" borderId="43" xfId="0" applyFont="1" applyFill="1" applyBorder="1" applyAlignment="1" applyProtection="1">
      <alignment horizontal="center" vertical="center"/>
      <protection hidden="1"/>
    </xf>
    <xf numFmtId="164" fontId="3" fillId="0" borderId="44" xfId="0" applyNumberFormat="1" applyFont="1" applyBorder="1" applyAlignment="1" applyProtection="1">
      <alignment horizontal="center"/>
      <protection locked="0"/>
    </xf>
    <xf numFmtId="164" fontId="3" fillId="0" borderId="45" xfId="0" applyNumberFormat="1" applyFont="1" applyBorder="1" applyAlignment="1" applyProtection="1">
      <alignment horizontal="center"/>
      <protection locked="0"/>
    </xf>
    <xf numFmtId="164" fontId="3" fillId="0" borderId="46" xfId="0" applyNumberFormat="1" applyFont="1" applyBorder="1" applyAlignment="1" applyProtection="1">
      <alignment horizontal="center"/>
      <protection locked="0"/>
    </xf>
    <xf numFmtId="164" fontId="3" fillId="0" borderId="47" xfId="0" applyNumberFormat="1" applyFont="1" applyBorder="1" applyAlignment="1" applyProtection="1">
      <alignment horizontal="center"/>
      <protection locked="0"/>
    </xf>
    <xf numFmtId="164" fontId="3" fillId="0" borderId="48" xfId="0" applyNumberFormat="1" applyFont="1" applyBorder="1" applyAlignment="1" applyProtection="1">
      <alignment horizontal="center"/>
      <protection locked="0"/>
    </xf>
    <xf numFmtId="164" fontId="3" fillId="0" borderId="49" xfId="0" applyNumberFormat="1" applyFont="1" applyBorder="1" applyAlignment="1" applyProtection="1">
      <alignment horizontal="center"/>
      <protection locked="0"/>
    </xf>
    <xf numFmtId="166" fontId="10" fillId="0" borderId="0" xfId="0" applyNumberFormat="1" applyFont="1" applyProtection="1">
      <protection hidden="1"/>
    </xf>
    <xf numFmtId="167" fontId="10" fillId="0" borderId="0" xfId="0" applyNumberFormat="1" applyFont="1" applyProtection="1">
      <protection hidden="1"/>
    </xf>
    <xf numFmtId="168" fontId="10" fillId="0" borderId="0" xfId="0" applyNumberFormat="1" applyFont="1" applyProtection="1">
      <protection hidden="1"/>
    </xf>
    <xf numFmtId="0" fontId="4" fillId="2" borderId="51" xfId="0" applyFont="1" applyFill="1" applyBorder="1" applyAlignment="1" applyProtection="1">
      <alignment horizontal="center" vertical="center"/>
      <protection hidden="1"/>
    </xf>
    <xf numFmtId="1" fontId="4" fillId="2" borderId="52" xfId="0" applyNumberFormat="1" applyFont="1" applyFill="1" applyBorder="1" applyAlignment="1" applyProtection="1">
      <alignment horizontal="center"/>
      <protection hidden="1"/>
    </xf>
    <xf numFmtId="164" fontId="4" fillId="2" borderId="53" xfId="0" applyNumberFormat="1" applyFont="1" applyFill="1" applyBorder="1" applyAlignment="1" applyProtection="1">
      <alignment horizontal="center"/>
      <protection hidden="1"/>
    </xf>
    <xf numFmtId="0" fontId="4" fillId="2" borderId="54" xfId="0" applyFont="1" applyFill="1" applyBorder="1" applyAlignment="1" applyProtection="1">
      <alignment horizontal="center" vertical="center"/>
      <protection hidden="1"/>
    </xf>
    <xf numFmtId="164" fontId="3" fillId="2" borderId="52" xfId="0" applyNumberFormat="1" applyFont="1" applyFill="1" applyBorder="1" applyAlignment="1" applyProtection="1">
      <alignment horizontal="center"/>
      <protection hidden="1"/>
    </xf>
    <xf numFmtId="164" fontId="4" fillId="2" borderId="52" xfId="0" applyNumberFormat="1" applyFont="1" applyFill="1" applyBorder="1" applyAlignment="1" applyProtection="1">
      <alignment horizontal="center"/>
      <protection hidden="1"/>
    </xf>
    <xf numFmtId="164" fontId="4" fillId="2" borderId="55" xfId="0" applyNumberFormat="1" applyFont="1" applyFill="1" applyBorder="1" applyAlignment="1" applyProtection="1">
      <alignment horizontal="center"/>
      <protection hidden="1"/>
    </xf>
    <xf numFmtId="164" fontId="4" fillId="2" borderId="51" xfId="0" applyNumberFormat="1" applyFont="1" applyFill="1" applyBorder="1" applyAlignment="1" applyProtection="1">
      <alignment horizontal="center"/>
      <protection hidden="1"/>
    </xf>
    <xf numFmtId="164" fontId="4" fillId="2" borderId="56" xfId="0" applyNumberFormat="1" applyFont="1" applyFill="1" applyBorder="1" applyAlignment="1" applyProtection="1">
      <alignment horizontal="center"/>
      <protection hidden="1"/>
    </xf>
    <xf numFmtId="164" fontId="4" fillId="2" borderId="57" xfId="0" applyNumberFormat="1" applyFont="1" applyFill="1" applyBorder="1" applyAlignment="1" applyProtection="1">
      <alignment horizontal="center"/>
      <protection hidden="1"/>
    </xf>
    <xf numFmtId="164" fontId="4" fillId="2" borderId="58" xfId="0" applyNumberFormat="1" applyFont="1" applyFill="1" applyBorder="1" applyAlignment="1" applyProtection="1">
      <alignment horizontal="center"/>
      <protection hidden="1"/>
    </xf>
    <xf numFmtId="164" fontId="4" fillId="2" borderId="59" xfId="0" applyNumberFormat="1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1" fontId="3" fillId="5" borderId="27" xfId="0" applyNumberFormat="1" applyFont="1" applyFill="1" applyBorder="1" applyAlignment="1">
      <alignment horizontal="center"/>
    </xf>
    <xf numFmtId="164" fontId="3" fillId="0" borderId="60" xfId="0" applyNumberFormat="1" applyFont="1" applyBorder="1" applyAlignment="1" applyProtection="1">
      <alignment horizontal="center"/>
      <protection locked="0"/>
    </xf>
    <xf numFmtId="164" fontId="3" fillId="0" borderId="61" xfId="0" applyNumberFormat="1" applyFont="1" applyBorder="1" applyAlignment="1" applyProtection="1">
      <alignment horizontal="center"/>
      <protection locked="0"/>
    </xf>
    <xf numFmtId="164" fontId="3" fillId="0" borderId="62" xfId="0" applyNumberFormat="1" applyFont="1" applyBorder="1" applyAlignment="1" applyProtection="1">
      <alignment horizontal="center"/>
      <protection locked="0"/>
    </xf>
    <xf numFmtId="164" fontId="3" fillId="0" borderId="63" xfId="0" applyNumberFormat="1" applyFont="1" applyBorder="1" applyAlignment="1" applyProtection="1">
      <alignment horizontal="center"/>
      <protection locked="0"/>
    </xf>
    <xf numFmtId="164" fontId="3" fillId="2" borderId="64" xfId="0" applyNumberFormat="1" applyFont="1" applyFill="1" applyBorder="1" applyAlignment="1" applyProtection="1">
      <alignment horizontal="center"/>
      <protection hidden="1"/>
    </xf>
    <xf numFmtId="0" fontId="4" fillId="2" borderId="55" xfId="0" applyFont="1" applyFill="1" applyBorder="1" applyAlignment="1" applyProtection="1">
      <alignment horizontal="center" vertical="center"/>
      <protection hidden="1"/>
    </xf>
    <xf numFmtId="1" fontId="4" fillId="2" borderId="51" xfId="0" applyNumberFormat="1" applyFont="1" applyFill="1" applyBorder="1" applyAlignment="1" applyProtection="1">
      <alignment horizontal="center"/>
      <protection hidden="1"/>
    </xf>
    <xf numFmtId="164" fontId="4" fillId="0" borderId="0" xfId="0" applyNumberFormat="1" applyFont="1" applyProtection="1">
      <protection hidden="1"/>
    </xf>
    <xf numFmtId="0" fontId="9" fillId="5" borderId="4" xfId="0" applyFont="1" applyFill="1" applyBorder="1" applyAlignment="1" applyProtection="1">
      <alignment horizontal="center" vertical="center" textRotation="90"/>
      <protection hidden="1"/>
    </xf>
    <xf numFmtId="0" fontId="9" fillId="5" borderId="10" xfId="0" applyFont="1" applyFill="1" applyBorder="1" applyAlignment="1" applyProtection="1">
      <alignment horizontal="center" vertical="center" textRotation="90"/>
      <protection hidden="1"/>
    </xf>
    <xf numFmtId="0" fontId="9" fillId="5" borderId="50" xfId="0" applyFont="1" applyFill="1" applyBorder="1" applyAlignment="1" applyProtection="1">
      <alignment horizontal="center" vertical="center" textRotation="90"/>
      <protection hidden="1"/>
    </xf>
    <xf numFmtId="0" fontId="9" fillId="2" borderId="4" xfId="0" applyFont="1" applyFill="1" applyBorder="1" applyAlignment="1" applyProtection="1">
      <alignment horizontal="center" vertical="center" textRotation="90"/>
      <protection hidden="1"/>
    </xf>
    <xf numFmtId="0" fontId="9" fillId="2" borderId="10" xfId="0" applyFont="1" applyFill="1" applyBorder="1" applyAlignment="1" applyProtection="1">
      <alignment horizontal="center" vertical="center" textRotation="90"/>
      <protection hidden="1"/>
    </xf>
    <xf numFmtId="0" fontId="9" fillId="2" borderId="50" xfId="0" applyFont="1" applyFill="1" applyBorder="1" applyAlignment="1" applyProtection="1">
      <alignment horizontal="center" vertical="center" textRotation="90"/>
      <protection hidden="1"/>
    </xf>
    <xf numFmtId="164" fontId="8" fillId="3" borderId="7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9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7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164" fontId="4" fillId="3" borderId="3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10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15" xfId="0" applyNumberFormat="1" applyFont="1" applyFill="1" applyBorder="1" applyAlignment="1" applyProtection="1">
      <alignment horizontal="center" vertical="center" wrapText="1"/>
      <protection hidden="1"/>
    </xf>
    <xf numFmtId="164" fontId="5" fillId="3" borderId="4" xfId="0" applyNumberFormat="1" applyFont="1" applyFill="1" applyBorder="1" applyAlignment="1" applyProtection="1">
      <alignment horizontal="center" vertical="center" wrapText="1"/>
      <protection hidden="1"/>
    </xf>
    <xf numFmtId="164" fontId="5" fillId="3" borderId="10" xfId="0" applyNumberFormat="1" applyFont="1" applyFill="1" applyBorder="1" applyAlignment="1" applyProtection="1">
      <alignment horizontal="center" vertical="center" wrapText="1"/>
      <protection hidden="1"/>
    </xf>
    <xf numFmtId="164" fontId="5" fillId="3" borderId="16" xfId="0" applyNumberFormat="1" applyFont="1" applyFill="1" applyBorder="1" applyAlignment="1" applyProtection="1">
      <alignment horizontal="center" vertical="center" wrapText="1"/>
      <protection hidden="1"/>
    </xf>
    <xf numFmtId="164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164" fontId="6" fillId="3" borderId="0" xfId="0" applyNumberFormat="1" applyFont="1" applyFill="1" applyAlignment="1" applyProtection="1">
      <alignment horizontal="center" vertical="center" wrapText="1"/>
      <protection hidden="1"/>
    </xf>
    <xf numFmtId="164" fontId="6" fillId="3" borderId="17" xfId="0" applyNumberFormat="1" applyFont="1" applyFill="1" applyBorder="1" applyAlignment="1" applyProtection="1">
      <alignment horizontal="center" vertical="center" wrapText="1"/>
      <protection hidden="1"/>
    </xf>
    <xf numFmtId="164" fontId="7" fillId="3" borderId="6" xfId="0" applyNumberFormat="1" applyFont="1" applyFill="1" applyBorder="1" applyAlignment="1" applyProtection="1">
      <alignment horizontal="center" vertical="center" wrapText="1"/>
      <protection hidden="1"/>
    </xf>
    <xf numFmtId="164" fontId="7" fillId="3" borderId="7" xfId="0" applyNumberFormat="1" applyFont="1" applyFill="1" applyBorder="1" applyAlignment="1" applyProtection="1">
      <alignment horizontal="center" vertical="center" wrapText="1"/>
      <protection hidden="1"/>
    </xf>
    <xf numFmtId="164" fontId="7" fillId="3" borderId="8" xfId="0" applyNumberFormat="1" applyFont="1" applyFill="1" applyBorder="1" applyAlignment="1" applyProtection="1">
      <alignment horizontal="center" vertical="center" wrapText="1"/>
      <protection hidden="1"/>
    </xf>
    <xf numFmtId="164" fontId="7" fillId="3" borderId="9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6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11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12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13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14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85F46-FB79-4D78-A892-0C5DAEEF6CD2}">
  <dimension ref="A1:U174"/>
  <sheetViews>
    <sheetView tabSelected="1" workbookViewId="0">
      <selection activeCell="H13" sqref="H13"/>
    </sheetView>
  </sheetViews>
  <sheetFormatPr baseColWidth="10" defaultColWidth="8.83203125" defaultRowHeight="15" x14ac:dyDescent="0.2"/>
  <sheetData>
    <row r="1" spans="1:21" ht="31" thickBot="1" x14ac:dyDescent="0.25">
      <c r="A1" s="76" t="s">
        <v>0</v>
      </c>
      <c r="B1" s="76"/>
      <c r="C1" s="76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8"/>
      <c r="T1" s="1"/>
      <c r="U1" s="1"/>
    </row>
    <row r="2" spans="1:21" ht="27" thickTop="1" thickBot="1" x14ac:dyDescent="0.25">
      <c r="A2" s="79" t="s">
        <v>1</v>
      </c>
      <c r="B2" s="82" t="s">
        <v>2</v>
      </c>
      <c r="C2" s="85" t="s">
        <v>3</v>
      </c>
      <c r="D2" s="88" t="s">
        <v>4</v>
      </c>
      <c r="E2" s="89"/>
      <c r="F2" s="89"/>
      <c r="G2" s="89"/>
      <c r="H2" s="89"/>
      <c r="I2" s="89"/>
      <c r="J2" s="89"/>
      <c r="K2" s="90"/>
      <c r="L2" s="89" t="s">
        <v>5</v>
      </c>
      <c r="M2" s="89"/>
      <c r="N2" s="89"/>
      <c r="O2" s="89"/>
      <c r="P2" s="89"/>
      <c r="Q2" s="89"/>
      <c r="R2" s="89"/>
      <c r="S2" s="91"/>
      <c r="T2" s="2"/>
      <c r="U2" s="2"/>
    </row>
    <row r="3" spans="1:21" ht="21" thickBot="1" x14ac:dyDescent="0.25">
      <c r="A3" s="80"/>
      <c r="B3" s="83"/>
      <c r="C3" s="86"/>
      <c r="D3" s="92" t="s">
        <v>6</v>
      </c>
      <c r="E3" s="72"/>
      <c r="F3" s="72"/>
      <c r="G3" s="93"/>
      <c r="H3" s="72" t="s">
        <v>7</v>
      </c>
      <c r="I3" s="73"/>
      <c r="J3" s="94" t="s">
        <v>8</v>
      </c>
      <c r="K3" s="95"/>
      <c r="L3" s="96" t="s">
        <v>6</v>
      </c>
      <c r="M3" s="72"/>
      <c r="N3" s="72"/>
      <c r="O3" s="93"/>
      <c r="P3" s="72" t="s">
        <v>7</v>
      </c>
      <c r="Q3" s="73"/>
      <c r="R3" s="74" t="s">
        <v>9</v>
      </c>
      <c r="S3" s="75"/>
      <c r="T3" s="2"/>
      <c r="U3" s="2"/>
    </row>
    <row r="4" spans="1:21" ht="43" thickBot="1" x14ac:dyDescent="0.25">
      <c r="A4" s="81"/>
      <c r="B4" s="84"/>
      <c r="C4" s="87"/>
      <c r="D4" s="3" t="s">
        <v>10</v>
      </c>
      <c r="E4" s="4" t="s">
        <v>11</v>
      </c>
      <c r="F4" s="5" t="s">
        <v>12</v>
      </c>
      <c r="G4" s="3" t="s">
        <v>13</v>
      </c>
      <c r="H4" s="6" t="s">
        <v>14</v>
      </c>
      <c r="I4" s="7" t="s">
        <v>15</v>
      </c>
      <c r="J4" s="3" t="s">
        <v>14</v>
      </c>
      <c r="K4" s="8" t="s">
        <v>15</v>
      </c>
      <c r="L4" s="9" t="s">
        <v>16</v>
      </c>
      <c r="M4" s="6" t="s">
        <v>17</v>
      </c>
      <c r="N4" s="10" t="s">
        <v>18</v>
      </c>
      <c r="O4" s="3" t="s">
        <v>19</v>
      </c>
      <c r="P4" s="4" t="s">
        <v>14</v>
      </c>
      <c r="Q4" s="5" t="s">
        <v>15</v>
      </c>
      <c r="R4" s="6" t="s">
        <v>14</v>
      </c>
      <c r="S4" s="11" t="s">
        <v>15</v>
      </c>
      <c r="T4" s="2"/>
      <c r="U4" s="2"/>
    </row>
    <row r="5" spans="1:21" ht="14.75" customHeight="1" thickTop="1" x14ac:dyDescent="0.2">
      <c r="A5" s="69" t="s">
        <v>20</v>
      </c>
      <c r="B5" s="12">
        <v>1</v>
      </c>
      <c r="C5" s="13" t="str">
        <f>"Subject"&amp;" "&amp;B5</f>
        <v>Subject 1</v>
      </c>
      <c r="D5" s="14">
        <v>84</v>
      </c>
      <c r="E5" s="15">
        <v>80</v>
      </c>
      <c r="F5" s="16">
        <v>80</v>
      </c>
      <c r="G5" s="17">
        <v>81.333333333333329</v>
      </c>
      <c r="H5" s="18">
        <v>104</v>
      </c>
      <c r="I5" s="19">
        <v>92</v>
      </c>
      <c r="J5" s="17">
        <v>22.666666666666671</v>
      </c>
      <c r="K5" s="20">
        <v>10.666666666666671</v>
      </c>
      <c r="L5" s="21">
        <v>550</v>
      </c>
      <c r="M5" s="15">
        <v>540</v>
      </c>
      <c r="N5" s="16">
        <v>560</v>
      </c>
      <c r="O5" s="17">
        <v>550</v>
      </c>
      <c r="P5" s="15">
        <v>540</v>
      </c>
      <c r="Q5" s="16">
        <v>530</v>
      </c>
      <c r="R5" s="22">
        <v>-10</v>
      </c>
      <c r="S5" s="23">
        <v>-20</v>
      </c>
      <c r="T5" s="1"/>
      <c r="U5" s="1"/>
    </row>
    <row r="6" spans="1:21" x14ac:dyDescent="0.2">
      <c r="A6" s="70"/>
      <c r="B6" s="24">
        <v>2</v>
      </c>
      <c r="C6" s="13" t="str">
        <f t="shared" ref="C6:C31" si="0">"Subject"&amp;" "&amp;B6</f>
        <v>Subject 2</v>
      </c>
      <c r="D6" s="25">
        <v>68</v>
      </c>
      <c r="E6" s="26">
        <v>72</v>
      </c>
      <c r="F6" s="27">
        <v>76</v>
      </c>
      <c r="G6" s="17">
        <v>72</v>
      </c>
      <c r="H6" s="28">
        <v>96</v>
      </c>
      <c r="I6" s="29">
        <v>80</v>
      </c>
      <c r="J6" s="17">
        <v>24</v>
      </c>
      <c r="K6" s="20">
        <v>8</v>
      </c>
      <c r="L6" s="30">
        <v>350</v>
      </c>
      <c r="M6" s="26">
        <v>345</v>
      </c>
      <c r="N6" s="27">
        <v>352</v>
      </c>
      <c r="O6" s="17">
        <v>349</v>
      </c>
      <c r="P6" s="26">
        <v>350</v>
      </c>
      <c r="Q6" s="27">
        <v>350</v>
      </c>
      <c r="R6" s="22">
        <v>1</v>
      </c>
      <c r="S6" s="23">
        <v>1</v>
      </c>
      <c r="T6" s="1"/>
      <c r="U6" s="1"/>
    </row>
    <row r="7" spans="1:21" x14ac:dyDescent="0.2">
      <c r="A7" s="70"/>
      <c r="B7" s="24">
        <v>3</v>
      </c>
      <c r="C7" s="13" t="str">
        <f t="shared" si="0"/>
        <v>Subject 3</v>
      </c>
      <c r="D7" s="25">
        <v>84</v>
      </c>
      <c r="E7" s="26">
        <v>88</v>
      </c>
      <c r="F7" s="27">
        <v>84</v>
      </c>
      <c r="G7" s="17">
        <v>85.333333333333329</v>
      </c>
      <c r="H7" s="28">
        <v>120</v>
      </c>
      <c r="I7" s="29">
        <v>84</v>
      </c>
      <c r="J7" s="17">
        <v>34.666666666666671</v>
      </c>
      <c r="K7" s="20">
        <v>-1.3333333333333286</v>
      </c>
      <c r="L7" s="30">
        <v>560</v>
      </c>
      <c r="M7" s="26">
        <v>570</v>
      </c>
      <c r="N7" s="27">
        <v>590</v>
      </c>
      <c r="O7" s="17">
        <v>573.33333333333337</v>
      </c>
      <c r="P7" s="26">
        <v>540</v>
      </c>
      <c r="Q7" s="27">
        <v>620</v>
      </c>
      <c r="R7" s="22">
        <v>-33.333333333333371</v>
      </c>
      <c r="S7" s="23">
        <v>46.666666666666629</v>
      </c>
      <c r="T7" s="1"/>
      <c r="U7" s="1"/>
    </row>
    <row r="8" spans="1:21" x14ac:dyDescent="0.2">
      <c r="A8" s="70"/>
      <c r="B8" s="24">
        <v>4</v>
      </c>
      <c r="C8" s="13" t="str">
        <f t="shared" si="0"/>
        <v>Subject 4</v>
      </c>
      <c r="D8" s="25">
        <v>100</v>
      </c>
      <c r="E8" s="26">
        <v>100</v>
      </c>
      <c r="F8" s="27">
        <v>76</v>
      </c>
      <c r="G8" s="17">
        <v>92</v>
      </c>
      <c r="H8" s="28">
        <v>120</v>
      </c>
      <c r="I8" s="29">
        <v>104</v>
      </c>
      <c r="J8" s="17">
        <v>28</v>
      </c>
      <c r="K8" s="20">
        <v>12</v>
      </c>
      <c r="L8" s="30">
        <v>450</v>
      </c>
      <c r="M8" s="26">
        <v>440</v>
      </c>
      <c r="N8" s="27">
        <v>420</v>
      </c>
      <c r="O8" s="17">
        <v>436.66666666666669</v>
      </c>
      <c r="P8" s="26">
        <v>510</v>
      </c>
      <c r="Q8" s="27">
        <v>490</v>
      </c>
      <c r="R8" s="22">
        <v>73.333333333333314</v>
      </c>
      <c r="S8" s="23">
        <v>53.333333333333314</v>
      </c>
      <c r="T8" s="1"/>
      <c r="U8" s="1"/>
    </row>
    <row r="9" spans="1:21" x14ac:dyDescent="0.2">
      <c r="A9" s="70"/>
      <c r="B9" s="24">
        <v>5</v>
      </c>
      <c r="C9" s="13" t="str">
        <f t="shared" si="0"/>
        <v>Subject 5</v>
      </c>
      <c r="D9" s="25">
        <v>80</v>
      </c>
      <c r="E9" s="26">
        <v>72</v>
      </c>
      <c r="F9" s="27">
        <v>80</v>
      </c>
      <c r="G9" s="17">
        <v>77.333333333333329</v>
      </c>
      <c r="H9" s="28">
        <v>108</v>
      </c>
      <c r="I9" s="29">
        <v>88</v>
      </c>
      <c r="J9" s="17">
        <v>30.666666666666671</v>
      </c>
      <c r="K9" s="20">
        <v>10.666666666666671</v>
      </c>
      <c r="L9" s="30">
        <v>475</v>
      </c>
      <c r="M9" s="26">
        <v>450</v>
      </c>
      <c r="N9" s="27">
        <v>450</v>
      </c>
      <c r="O9" s="17">
        <v>458.33333333333331</v>
      </c>
      <c r="P9" s="26">
        <v>450</v>
      </c>
      <c r="Q9" s="27">
        <v>475</v>
      </c>
      <c r="R9" s="22">
        <v>-8.3333333333333144</v>
      </c>
      <c r="S9" s="23">
        <v>16.666666666666686</v>
      </c>
      <c r="T9" s="31"/>
      <c r="U9" s="31"/>
    </row>
    <row r="10" spans="1:21" x14ac:dyDescent="0.2">
      <c r="A10" s="70"/>
      <c r="B10" s="24">
        <v>6</v>
      </c>
      <c r="C10" s="13" t="str">
        <f t="shared" si="0"/>
        <v>Subject 6</v>
      </c>
      <c r="D10" s="25">
        <v>68</v>
      </c>
      <c r="E10" s="26">
        <v>72</v>
      </c>
      <c r="F10" s="27">
        <v>80</v>
      </c>
      <c r="G10" s="17">
        <v>73.333333333333329</v>
      </c>
      <c r="H10" s="28">
        <v>92</v>
      </c>
      <c r="I10" s="29">
        <v>76</v>
      </c>
      <c r="J10" s="17">
        <v>18.666666666666671</v>
      </c>
      <c r="K10" s="20">
        <v>2.6666666666666714</v>
      </c>
      <c r="L10" s="30">
        <v>400</v>
      </c>
      <c r="M10" s="26">
        <v>400</v>
      </c>
      <c r="N10" s="27">
        <v>425</v>
      </c>
      <c r="O10" s="17">
        <v>408.33333333333331</v>
      </c>
      <c r="P10" s="26">
        <v>425</v>
      </c>
      <c r="Q10" s="27">
        <v>425</v>
      </c>
      <c r="R10" s="22">
        <v>16.666666666666686</v>
      </c>
      <c r="S10" s="23">
        <v>16.666666666666686</v>
      </c>
      <c r="T10" s="31"/>
      <c r="U10" s="31"/>
    </row>
    <row r="11" spans="1:21" x14ac:dyDescent="0.2">
      <c r="A11" s="70"/>
      <c r="B11" s="24">
        <v>7</v>
      </c>
      <c r="C11" s="13" t="str">
        <f t="shared" si="0"/>
        <v>Subject 7</v>
      </c>
      <c r="D11" s="35">
        <v>100</v>
      </c>
      <c r="E11" s="36">
        <v>88</v>
      </c>
      <c r="F11" s="37">
        <v>96</v>
      </c>
      <c r="G11" s="17">
        <v>94.666666666666671</v>
      </c>
      <c r="H11" s="38">
        <v>212</v>
      </c>
      <c r="I11" s="39">
        <v>104</v>
      </c>
      <c r="J11" s="17">
        <v>117.33333333333333</v>
      </c>
      <c r="K11" s="20">
        <v>9.3333333333333286</v>
      </c>
      <c r="L11" s="40">
        <v>370</v>
      </c>
      <c r="M11" s="36">
        <v>410</v>
      </c>
      <c r="N11" s="37">
        <v>370</v>
      </c>
      <c r="O11" s="17">
        <v>383.33333333333331</v>
      </c>
      <c r="P11" s="36">
        <v>440</v>
      </c>
      <c r="Q11" s="37">
        <v>430</v>
      </c>
      <c r="R11" s="22">
        <v>56.666666666666686</v>
      </c>
      <c r="S11" s="23">
        <v>46.666666666666686</v>
      </c>
      <c r="T11" s="31"/>
      <c r="U11" s="31"/>
    </row>
    <row r="12" spans="1:21" x14ac:dyDescent="0.2">
      <c r="A12" s="70"/>
      <c r="B12" s="24">
        <v>8</v>
      </c>
      <c r="C12" s="13" t="str">
        <f t="shared" si="0"/>
        <v>Subject 8</v>
      </c>
      <c r="D12" s="35">
        <v>84</v>
      </c>
      <c r="E12" s="36">
        <v>84</v>
      </c>
      <c r="F12" s="37">
        <v>88</v>
      </c>
      <c r="G12" s="17">
        <v>85.333333333333329</v>
      </c>
      <c r="H12" s="38">
        <v>164</v>
      </c>
      <c r="I12" s="39">
        <v>84</v>
      </c>
      <c r="J12" s="17">
        <v>78.666666666666671</v>
      </c>
      <c r="K12" s="20">
        <v>-1.3333333333333286</v>
      </c>
      <c r="L12" s="40">
        <v>380</v>
      </c>
      <c r="M12" s="36">
        <v>540</v>
      </c>
      <c r="N12" s="37">
        <v>450</v>
      </c>
      <c r="O12" s="17">
        <v>456.66666666666669</v>
      </c>
      <c r="P12" s="36">
        <v>500</v>
      </c>
      <c r="Q12" s="37">
        <v>460</v>
      </c>
      <c r="R12" s="22">
        <v>43.333333333333314</v>
      </c>
      <c r="S12" s="23">
        <v>3.3333333333333144</v>
      </c>
      <c r="T12" s="31"/>
      <c r="U12" s="31" t="s">
        <v>21</v>
      </c>
    </row>
    <row r="13" spans="1:21" x14ac:dyDescent="0.2">
      <c r="A13" s="70"/>
      <c r="B13" s="24">
        <v>9</v>
      </c>
      <c r="C13" s="13" t="str">
        <f t="shared" si="0"/>
        <v>Subject 9</v>
      </c>
      <c r="D13" s="35">
        <v>68</v>
      </c>
      <c r="E13" s="36">
        <v>68</v>
      </c>
      <c r="F13" s="37">
        <v>64</v>
      </c>
      <c r="G13" s="17">
        <v>66.666666666666671</v>
      </c>
      <c r="H13" s="38">
        <v>92</v>
      </c>
      <c r="I13" s="39">
        <v>68</v>
      </c>
      <c r="J13" s="17">
        <v>25.333333333333329</v>
      </c>
      <c r="K13" s="20">
        <v>1.3333333333333286</v>
      </c>
      <c r="L13" s="40">
        <v>350</v>
      </c>
      <c r="M13" s="36">
        <v>300</v>
      </c>
      <c r="N13" s="37">
        <v>325</v>
      </c>
      <c r="O13" s="17">
        <v>325</v>
      </c>
      <c r="P13" s="36">
        <v>350</v>
      </c>
      <c r="Q13" s="37">
        <v>350</v>
      </c>
      <c r="R13" s="22">
        <v>25</v>
      </c>
      <c r="S13" s="23">
        <v>25</v>
      </c>
      <c r="T13" s="32" t="s">
        <v>22</v>
      </c>
      <c r="U13" s="33" t="e">
        <v>#REF!</v>
      </c>
    </row>
    <row r="14" spans="1:21" x14ac:dyDescent="0.2">
      <c r="A14" s="70"/>
      <c r="B14" s="24">
        <v>10</v>
      </c>
      <c r="C14" s="13" t="str">
        <f t="shared" si="0"/>
        <v>Subject 10</v>
      </c>
      <c r="D14" s="35">
        <v>80</v>
      </c>
      <c r="E14" s="36">
        <v>88</v>
      </c>
      <c r="F14" s="37">
        <v>84</v>
      </c>
      <c r="G14" s="17">
        <v>84</v>
      </c>
      <c r="H14" s="38">
        <v>144</v>
      </c>
      <c r="I14" s="39">
        <v>108</v>
      </c>
      <c r="J14" s="17">
        <v>60</v>
      </c>
      <c r="K14" s="20">
        <v>24</v>
      </c>
      <c r="L14" s="40">
        <v>430</v>
      </c>
      <c r="M14" s="36">
        <v>450</v>
      </c>
      <c r="N14" s="37">
        <v>450</v>
      </c>
      <c r="O14" s="17">
        <v>443.33333333333331</v>
      </c>
      <c r="P14" s="36">
        <v>490</v>
      </c>
      <c r="Q14" s="37">
        <v>440</v>
      </c>
      <c r="R14" s="22">
        <v>46.666666666666686</v>
      </c>
      <c r="S14" s="23">
        <v>-3.3333333333333144</v>
      </c>
      <c r="T14" s="32" t="s">
        <v>23</v>
      </c>
      <c r="U14" s="33" t="e">
        <v>#REF!</v>
      </c>
    </row>
    <row r="15" spans="1:21" x14ac:dyDescent="0.2">
      <c r="A15" s="70"/>
      <c r="B15" s="34">
        <v>11</v>
      </c>
      <c r="C15" s="13" t="str">
        <f t="shared" si="0"/>
        <v>Subject 11</v>
      </c>
      <c r="D15" s="35">
        <v>88</v>
      </c>
      <c r="E15" s="36">
        <v>88</v>
      </c>
      <c r="F15" s="37">
        <v>104</v>
      </c>
      <c r="G15" s="17">
        <v>93.333333333333329</v>
      </c>
      <c r="H15" s="38">
        <v>132</v>
      </c>
      <c r="I15" s="39">
        <v>96</v>
      </c>
      <c r="J15" s="17">
        <v>38.666666666666671</v>
      </c>
      <c r="K15" s="20">
        <v>2.6666666666666714</v>
      </c>
      <c r="L15" s="40">
        <v>550</v>
      </c>
      <c r="M15" s="36">
        <v>580</v>
      </c>
      <c r="N15" s="37">
        <v>600</v>
      </c>
      <c r="O15" s="17">
        <v>576.66666666666663</v>
      </c>
      <c r="P15" s="36">
        <v>550</v>
      </c>
      <c r="Q15" s="37">
        <v>540</v>
      </c>
      <c r="R15" s="22">
        <v>-26.666666666666629</v>
      </c>
      <c r="S15" s="23">
        <v>-36.666666666666629</v>
      </c>
      <c r="T15" s="31"/>
      <c r="U15" s="31"/>
    </row>
    <row r="16" spans="1:21" x14ac:dyDescent="0.2">
      <c r="A16" s="70"/>
      <c r="B16" s="34">
        <v>12</v>
      </c>
      <c r="C16" s="13" t="str">
        <f t="shared" si="0"/>
        <v>Subject 12</v>
      </c>
      <c r="D16" s="35">
        <v>76</v>
      </c>
      <c r="E16" s="36">
        <v>80</v>
      </c>
      <c r="F16" s="37">
        <v>80</v>
      </c>
      <c r="G16" s="17">
        <v>78.666666666666671</v>
      </c>
      <c r="H16" s="38">
        <v>104</v>
      </c>
      <c r="I16" s="39">
        <v>96</v>
      </c>
      <c r="J16" s="17">
        <v>25.333333333333329</v>
      </c>
      <c r="K16" s="20">
        <v>17.333333333333329</v>
      </c>
      <c r="L16" s="40">
        <v>490</v>
      </c>
      <c r="M16" s="36">
        <v>490</v>
      </c>
      <c r="N16" s="37">
        <v>480</v>
      </c>
      <c r="O16" s="17">
        <v>486.66666666666669</v>
      </c>
      <c r="P16" s="36">
        <v>490</v>
      </c>
      <c r="Q16" s="37">
        <v>480</v>
      </c>
      <c r="R16" s="22">
        <v>3.3333333333333144</v>
      </c>
      <c r="S16" s="23">
        <v>-6.6666666666666856</v>
      </c>
      <c r="T16" s="32"/>
      <c r="U16" s="31" t="s">
        <v>24</v>
      </c>
    </row>
    <row r="17" spans="1:21" x14ac:dyDescent="0.2">
      <c r="A17" s="70"/>
      <c r="B17" s="34">
        <v>13</v>
      </c>
      <c r="C17" s="13" t="str">
        <f t="shared" si="0"/>
        <v>Subject 13</v>
      </c>
      <c r="D17" s="25">
        <v>72</v>
      </c>
      <c r="E17" s="26">
        <v>76</v>
      </c>
      <c r="F17" s="27">
        <v>76</v>
      </c>
      <c r="G17" s="17">
        <v>74.666666666666671</v>
      </c>
      <c r="H17" s="28">
        <v>92</v>
      </c>
      <c r="I17" s="29">
        <v>76</v>
      </c>
      <c r="J17" s="17">
        <v>17.333333333333329</v>
      </c>
      <c r="K17" s="20">
        <v>1.3333333333333286</v>
      </c>
      <c r="L17" s="30">
        <v>500</v>
      </c>
      <c r="M17" s="26">
        <v>540</v>
      </c>
      <c r="N17" s="27">
        <v>510</v>
      </c>
      <c r="O17" s="17">
        <v>516.66666666666663</v>
      </c>
      <c r="P17" s="26">
        <v>530</v>
      </c>
      <c r="Q17" s="27">
        <v>520</v>
      </c>
      <c r="R17" s="22">
        <v>13.333333333333371</v>
      </c>
      <c r="S17" s="23">
        <v>3.3333333333333712</v>
      </c>
      <c r="T17" s="32" t="s">
        <v>25</v>
      </c>
      <c r="U17" s="41">
        <v>4.2875315065119815E-9</v>
      </c>
    </row>
    <row r="18" spans="1:21" x14ac:dyDescent="0.2">
      <c r="A18" s="70"/>
      <c r="B18" s="34">
        <v>14</v>
      </c>
      <c r="C18" s="13" t="str">
        <f t="shared" si="0"/>
        <v>Subject 14</v>
      </c>
      <c r="D18" s="25">
        <v>80</v>
      </c>
      <c r="E18" s="26">
        <v>64</v>
      </c>
      <c r="F18" s="27">
        <v>80</v>
      </c>
      <c r="G18" s="17">
        <v>74.666666666666671</v>
      </c>
      <c r="H18" s="28">
        <v>100</v>
      </c>
      <c r="I18" s="29">
        <v>72</v>
      </c>
      <c r="J18" s="17">
        <v>25.333333333333329</v>
      </c>
      <c r="K18" s="20">
        <v>-2.6666666666666714</v>
      </c>
      <c r="L18" s="30">
        <v>655</v>
      </c>
      <c r="M18" s="26">
        <v>640</v>
      </c>
      <c r="N18" s="27">
        <v>640</v>
      </c>
      <c r="O18" s="17">
        <v>645</v>
      </c>
      <c r="P18" s="26">
        <v>635</v>
      </c>
      <c r="Q18" s="27">
        <v>605</v>
      </c>
      <c r="R18" s="22">
        <v>-10</v>
      </c>
      <c r="S18" s="23">
        <v>-40</v>
      </c>
      <c r="T18" s="32" t="s">
        <v>26</v>
      </c>
      <c r="U18" s="41">
        <v>1.7963149592694947E-7</v>
      </c>
    </row>
    <row r="19" spans="1:21" x14ac:dyDescent="0.2">
      <c r="A19" s="70"/>
      <c r="B19" s="34">
        <v>15</v>
      </c>
      <c r="C19" s="13" t="str">
        <f t="shared" si="0"/>
        <v>Subject 15</v>
      </c>
      <c r="D19" s="25">
        <v>104</v>
      </c>
      <c r="E19" s="26">
        <v>108</v>
      </c>
      <c r="F19" s="27">
        <v>100</v>
      </c>
      <c r="G19" s="17">
        <v>104</v>
      </c>
      <c r="H19" s="28">
        <v>144</v>
      </c>
      <c r="I19" s="29">
        <v>96</v>
      </c>
      <c r="J19" s="17">
        <v>40</v>
      </c>
      <c r="K19" s="20">
        <v>-8</v>
      </c>
      <c r="L19" s="30">
        <v>350</v>
      </c>
      <c r="M19" s="26">
        <v>370</v>
      </c>
      <c r="N19" s="27">
        <v>380</v>
      </c>
      <c r="O19" s="17">
        <v>366.66666666666669</v>
      </c>
      <c r="P19" s="26">
        <v>370</v>
      </c>
      <c r="Q19" s="27">
        <v>350</v>
      </c>
      <c r="R19" s="22">
        <v>3.3333333333333144</v>
      </c>
      <c r="S19" s="23">
        <v>-16.666666666666686</v>
      </c>
      <c r="T19" s="31"/>
      <c r="U19" s="31"/>
    </row>
    <row r="20" spans="1:21" x14ac:dyDescent="0.2">
      <c r="A20" s="70"/>
      <c r="B20" s="34">
        <v>16</v>
      </c>
      <c r="C20" s="13" t="str">
        <f t="shared" si="0"/>
        <v>Subject 16</v>
      </c>
      <c r="D20" s="25">
        <v>64</v>
      </c>
      <c r="E20" s="26">
        <v>68</v>
      </c>
      <c r="F20" s="27">
        <v>64</v>
      </c>
      <c r="G20" s="17">
        <v>65.333333333333329</v>
      </c>
      <c r="H20" s="28">
        <v>104</v>
      </c>
      <c r="I20" s="29">
        <v>80</v>
      </c>
      <c r="J20" s="17">
        <v>38.666666666666671</v>
      </c>
      <c r="K20" s="20">
        <v>14.666666666666671</v>
      </c>
      <c r="L20" s="30">
        <v>550</v>
      </c>
      <c r="M20" s="26">
        <v>530</v>
      </c>
      <c r="N20" s="27">
        <v>535</v>
      </c>
      <c r="O20" s="17">
        <v>538.33333333333337</v>
      </c>
      <c r="P20" s="26">
        <v>660</v>
      </c>
      <c r="Q20" s="27">
        <v>600</v>
      </c>
      <c r="R20" s="22">
        <v>121.66666666666663</v>
      </c>
      <c r="S20" s="23">
        <v>61.666666666666629</v>
      </c>
      <c r="T20" s="31"/>
      <c r="U20" s="31"/>
    </row>
    <row r="21" spans="1:21" x14ac:dyDescent="0.2">
      <c r="A21" s="70"/>
      <c r="B21" s="34">
        <v>17</v>
      </c>
      <c r="C21" s="13" t="str">
        <f t="shared" si="0"/>
        <v>Subject 17</v>
      </c>
      <c r="D21" s="25">
        <v>96</v>
      </c>
      <c r="E21" s="26">
        <v>104</v>
      </c>
      <c r="F21" s="27">
        <v>112</v>
      </c>
      <c r="G21" s="17">
        <v>104</v>
      </c>
      <c r="H21" s="28">
        <v>114</v>
      </c>
      <c r="I21" s="29">
        <v>104</v>
      </c>
      <c r="J21" s="17">
        <v>10</v>
      </c>
      <c r="K21" s="20">
        <v>0</v>
      </c>
      <c r="L21" s="30">
        <v>375</v>
      </c>
      <c r="M21" s="26">
        <v>430</v>
      </c>
      <c r="N21" s="27">
        <v>400</v>
      </c>
      <c r="O21" s="17">
        <v>401.66666666666669</v>
      </c>
      <c r="P21" s="26">
        <v>410</v>
      </c>
      <c r="Q21" s="27">
        <v>380</v>
      </c>
      <c r="R21" s="22">
        <v>8.3333333333333144</v>
      </c>
      <c r="S21" s="23">
        <v>-21.666666666666686</v>
      </c>
      <c r="T21" s="31"/>
      <c r="U21" s="31" t="s">
        <v>27</v>
      </c>
    </row>
    <row r="22" spans="1:21" x14ac:dyDescent="0.2">
      <c r="A22" s="70"/>
      <c r="B22" s="34">
        <v>18</v>
      </c>
      <c r="C22" s="13" t="str">
        <f t="shared" si="0"/>
        <v>Subject 18</v>
      </c>
      <c r="D22" s="25">
        <v>68</v>
      </c>
      <c r="E22" s="26">
        <v>68</v>
      </c>
      <c r="F22" s="27">
        <v>76</v>
      </c>
      <c r="G22" s="17">
        <v>70.666666666666671</v>
      </c>
      <c r="H22" s="28">
        <v>96</v>
      </c>
      <c r="I22" s="29">
        <v>92</v>
      </c>
      <c r="J22" s="17">
        <v>25.333333333333329</v>
      </c>
      <c r="K22" s="20">
        <v>21.333333333333329</v>
      </c>
      <c r="L22" s="30">
        <v>550</v>
      </c>
      <c r="M22" s="26">
        <v>450</v>
      </c>
      <c r="N22" s="27">
        <v>450</v>
      </c>
      <c r="O22" s="17">
        <v>483.33333333333331</v>
      </c>
      <c r="P22" s="26">
        <v>450</v>
      </c>
      <c r="Q22" s="27">
        <v>400</v>
      </c>
      <c r="R22" s="22">
        <v>-33.333333333333314</v>
      </c>
      <c r="S22" s="23">
        <v>-83.333333333333314</v>
      </c>
      <c r="T22" s="32" t="s">
        <v>22</v>
      </c>
      <c r="U22" s="42">
        <v>0.72066950388805062</v>
      </c>
    </row>
    <row r="23" spans="1:21" x14ac:dyDescent="0.2">
      <c r="A23" s="70"/>
      <c r="B23" s="24">
        <v>19</v>
      </c>
      <c r="C23" s="13" t="str">
        <f t="shared" si="0"/>
        <v>Subject 19</v>
      </c>
      <c r="D23" s="25">
        <v>72</v>
      </c>
      <c r="E23" s="26">
        <v>72</v>
      </c>
      <c r="F23" s="27">
        <v>76</v>
      </c>
      <c r="G23" s="17">
        <v>73.333333333333329</v>
      </c>
      <c r="H23" s="28">
        <v>124</v>
      </c>
      <c r="I23" s="29">
        <v>96</v>
      </c>
      <c r="J23" s="17">
        <v>50.666666666666671</v>
      </c>
      <c r="K23" s="20">
        <v>22.666666666666671</v>
      </c>
      <c r="L23" s="30">
        <v>520</v>
      </c>
      <c r="M23" s="26">
        <v>520</v>
      </c>
      <c r="N23" s="27">
        <v>550</v>
      </c>
      <c r="O23" s="17">
        <v>530</v>
      </c>
      <c r="P23" s="26">
        <v>540</v>
      </c>
      <c r="Q23" s="27">
        <v>510</v>
      </c>
      <c r="R23" s="22">
        <v>10</v>
      </c>
      <c r="S23" s="23">
        <v>-20</v>
      </c>
      <c r="T23" s="32" t="s">
        <v>23</v>
      </c>
      <c r="U23" s="42">
        <v>0.66416374262714817</v>
      </c>
    </row>
    <row r="24" spans="1:21" x14ac:dyDescent="0.2">
      <c r="A24" s="70"/>
      <c r="B24" s="12">
        <v>20</v>
      </c>
      <c r="C24" s="13" t="str">
        <f t="shared" si="0"/>
        <v>Subject 20</v>
      </c>
      <c r="D24" s="25">
        <v>80</v>
      </c>
      <c r="E24" s="26">
        <v>80</v>
      </c>
      <c r="F24" s="27">
        <v>80</v>
      </c>
      <c r="G24" s="17">
        <v>80</v>
      </c>
      <c r="H24" s="28">
        <v>112</v>
      </c>
      <c r="I24" s="29">
        <v>84</v>
      </c>
      <c r="J24" s="17">
        <v>32</v>
      </c>
      <c r="K24" s="20">
        <v>4</v>
      </c>
      <c r="L24" s="30">
        <v>600</v>
      </c>
      <c r="M24" s="26">
        <v>600</v>
      </c>
      <c r="N24" s="27">
        <v>625</v>
      </c>
      <c r="O24" s="17">
        <v>608.33333333333337</v>
      </c>
      <c r="P24" s="26">
        <v>600</v>
      </c>
      <c r="Q24" s="27">
        <v>575</v>
      </c>
      <c r="R24" s="22">
        <v>-8.3333333333333712</v>
      </c>
      <c r="S24" s="23">
        <v>-33.333333333333371</v>
      </c>
      <c r="T24" s="31"/>
      <c r="U24" s="31"/>
    </row>
    <row r="25" spans="1:21" x14ac:dyDescent="0.2">
      <c r="A25" s="70"/>
      <c r="B25" s="24">
        <v>21</v>
      </c>
      <c r="C25" s="13" t="str">
        <f t="shared" si="0"/>
        <v>Subject 21</v>
      </c>
      <c r="D25" s="25">
        <v>88</v>
      </c>
      <c r="E25" s="26">
        <v>84</v>
      </c>
      <c r="F25" s="27">
        <v>80</v>
      </c>
      <c r="G25" s="17">
        <v>84</v>
      </c>
      <c r="H25" s="28">
        <v>116</v>
      </c>
      <c r="I25" s="29">
        <v>88</v>
      </c>
      <c r="J25" s="17">
        <v>32</v>
      </c>
      <c r="K25" s="20">
        <v>4</v>
      </c>
      <c r="L25" s="30">
        <v>570</v>
      </c>
      <c r="M25" s="26">
        <v>540</v>
      </c>
      <c r="N25" s="27">
        <v>570</v>
      </c>
      <c r="O25" s="17">
        <v>560</v>
      </c>
      <c r="P25" s="26">
        <v>550</v>
      </c>
      <c r="Q25" s="27">
        <v>570</v>
      </c>
      <c r="R25" s="22">
        <v>-10</v>
      </c>
      <c r="S25" s="23">
        <v>10</v>
      </c>
      <c r="T25" s="31"/>
      <c r="U25" s="31" t="s">
        <v>28</v>
      </c>
    </row>
    <row r="26" spans="1:21" x14ac:dyDescent="0.2">
      <c r="A26" s="70"/>
      <c r="B26" s="24">
        <v>22</v>
      </c>
      <c r="C26" s="13" t="str">
        <f t="shared" si="0"/>
        <v>Subject 22</v>
      </c>
      <c r="D26" s="25">
        <v>63</v>
      </c>
      <c r="E26" s="26">
        <v>63</v>
      </c>
      <c r="F26" s="27">
        <v>63</v>
      </c>
      <c r="G26" s="17">
        <v>63</v>
      </c>
      <c r="H26" s="28">
        <v>84</v>
      </c>
      <c r="I26" s="29">
        <v>68</v>
      </c>
      <c r="J26" s="17">
        <v>21</v>
      </c>
      <c r="K26" s="20">
        <v>5</v>
      </c>
      <c r="L26" s="30">
        <v>620</v>
      </c>
      <c r="M26" s="26">
        <v>590</v>
      </c>
      <c r="N26" s="27">
        <v>590</v>
      </c>
      <c r="O26" s="17">
        <v>600</v>
      </c>
      <c r="P26" s="26">
        <v>670</v>
      </c>
      <c r="Q26" s="27">
        <v>610</v>
      </c>
      <c r="R26" s="22">
        <v>70</v>
      </c>
      <c r="S26" s="23">
        <v>10</v>
      </c>
      <c r="T26" s="32" t="s">
        <v>29</v>
      </c>
      <c r="U26" s="43" t="e">
        <v>#REF!</v>
      </c>
    </row>
    <row r="27" spans="1:21" x14ac:dyDescent="0.2">
      <c r="A27" s="70"/>
      <c r="B27" s="24">
        <v>23</v>
      </c>
      <c r="C27" s="13" t="str">
        <f t="shared" si="0"/>
        <v>Subject 23</v>
      </c>
      <c r="D27" s="25">
        <v>112</v>
      </c>
      <c r="E27" s="26">
        <v>112</v>
      </c>
      <c r="F27" s="27">
        <v>112</v>
      </c>
      <c r="G27" s="17">
        <v>112</v>
      </c>
      <c r="H27" s="28">
        <v>164</v>
      </c>
      <c r="I27" s="29">
        <v>136</v>
      </c>
      <c r="J27" s="17">
        <v>52</v>
      </c>
      <c r="K27" s="20">
        <v>24</v>
      </c>
      <c r="L27" s="30">
        <v>530</v>
      </c>
      <c r="M27" s="26">
        <v>520</v>
      </c>
      <c r="N27" s="27">
        <v>490</v>
      </c>
      <c r="O27" s="17">
        <v>513.33333333333337</v>
      </c>
      <c r="P27" s="26">
        <v>580</v>
      </c>
      <c r="Q27" s="27">
        <v>530</v>
      </c>
      <c r="R27" s="22">
        <v>66.666666666666629</v>
      </c>
      <c r="S27" s="23">
        <v>16.666666666666629</v>
      </c>
      <c r="T27" s="32"/>
      <c r="U27" s="31"/>
    </row>
    <row r="28" spans="1:21" x14ac:dyDescent="0.2">
      <c r="A28" s="70"/>
      <c r="B28" s="24">
        <v>24</v>
      </c>
      <c r="C28" s="13" t="str">
        <f t="shared" si="0"/>
        <v>Subject 24</v>
      </c>
      <c r="D28" s="35">
        <v>72</v>
      </c>
      <c r="E28" s="36">
        <v>72</v>
      </c>
      <c r="F28" s="37">
        <v>72</v>
      </c>
      <c r="G28" s="17">
        <v>72</v>
      </c>
      <c r="H28" s="38">
        <v>144</v>
      </c>
      <c r="I28" s="39">
        <v>88</v>
      </c>
      <c r="J28" s="17">
        <v>72</v>
      </c>
      <c r="K28" s="20">
        <v>16</v>
      </c>
      <c r="L28" s="40">
        <v>360</v>
      </c>
      <c r="M28" s="36">
        <v>385</v>
      </c>
      <c r="N28" s="37">
        <v>385</v>
      </c>
      <c r="O28" s="17">
        <v>376.66666666666669</v>
      </c>
      <c r="P28" s="36">
        <v>360</v>
      </c>
      <c r="Q28" s="37">
        <v>380</v>
      </c>
      <c r="R28" s="22">
        <v>-16.666666666666686</v>
      </c>
      <c r="S28" s="23">
        <v>3.3333333333333144</v>
      </c>
      <c r="T28" s="31"/>
      <c r="U28" s="31" t="s">
        <v>30</v>
      </c>
    </row>
    <row r="29" spans="1:21" x14ac:dyDescent="0.2">
      <c r="A29" s="70"/>
      <c r="B29" s="24">
        <v>25</v>
      </c>
      <c r="C29" s="13" t="str">
        <f t="shared" si="0"/>
        <v>Subject 25</v>
      </c>
      <c r="D29" s="35">
        <v>80</v>
      </c>
      <c r="E29" s="36">
        <v>76</v>
      </c>
      <c r="F29" s="37">
        <v>88</v>
      </c>
      <c r="G29" s="17">
        <v>81.333333333333329</v>
      </c>
      <c r="H29" s="38">
        <v>96</v>
      </c>
      <c r="I29" s="39">
        <v>80</v>
      </c>
      <c r="J29" s="17">
        <v>14.666666666666671</v>
      </c>
      <c r="K29" s="20">
        <v>-1.3333333333333286</v>
      </c>
      <c r="L29" s="40">
        <v>320</v>
      </c>
      <c r="M29" s="36">
        <v>350</v>
      </c>
      <c r="N29" s="37">
        <v>350</v>
      </c>
      <c r="O29" s="17">
        <v>340</v>
      </c>
      <c r="P29" s="36">
        <v>330</v>
      </c>
      <c r="Q29" s="37">
        <v>330</v>
      </c>
      <c r="R29" s="22">
        <v>-10</v>
      </c>
      <c r="S29" s="23">
        <v>-10</v>
      </c>
      <c r="T29" s="32" t="s">
        <v>31</v>
      </c>
      <c r="U29" s="43">
        <v>1.5213613816356163E-4</v>
      </c>
    </row>
    <row r="30" spans="1:21" x14ac:dyDescent="0.2">
      <c r="A30" s="70"/>
      <c r="B30" s="24">
        <v>26</v>
      </c>
      <c r="C30" s="13" t="str">
        <f t="shared" si="0"/>
        <v>Subject 26</v>
      </c>
      <c r="D30" s="35">
        <v>104</v>
      </c>
      <c r="E30" s="36">
        <v>104</v>
      </c>
      <c r="F30" s="37">
        <v>100</v>
      </c>
      <c r="G30" s="17">
        <v>102.66666666666667</v>
      </c>
      <c r="H30" s="38">
        <v>124</v>
      </c>
      <c r="I30" s="39">
        <v>116</v>
      </c>
      <c r="J30" s="17">
        <v>21.333333333333329</v>
      </c>
      <c r="K30" s="20">
        <v>13.333333333333329</v>
      </c>
      <c r="L30" s="40">
        <v>350</v>
      </c>
      <c r="M30" s="36">
        <v>400</v>
      </c>
      <c r="N30" s="37">
        <v>400</v>
      </c>
      <c r="O30" s="17">
        <v>383.33333333333331</v>
      </c>
      <c r="P30" s="36">
        <v>350</v>
      </c>
      <c r="Q30" s="37">
        <v>400</v>
      </c>
      <c r="R30" s="22">
        <v>-33.333333333333314</v>
      </c>
      <c r="S30" s="23">
        <v>16.666666666666686</v>
      </c>
      <c r="T30" s="32" t="s">
        <v>32</v>
      </c>
      <c r="U30" s="31" t="e">
        <v>#REF!</v>
      </c>
    </row>
    <row r="31" spans="1:21" ht="16" thickBot="1" x14ac:dyDescent="0.25">
      <c r="A31" s="71"/>
      <c r="B31" s="24">
        <v>27</v>
      </c>
      <c r="C31" s="13" t="str">
        <f t="shared" si="0"/>
        <v>Subject 27</v>
      </c>
      <c r="D31" s="35">
        <v>88</v>
      </c>
      <c r="E31" s="36">
        <v>88</v>
      </c>
      <c r="F31" s="37">
        <v>88</v>
      </c>
      <c r="G31" s="17">
        <v>88</v>
      </c>
      <c r="H31" s="38">
        <v>132</v>
      </c>
      <c r="I31" s="39">
        <v>120</v>
      </c>
      <c r="J31" s="17">
        <v>44</v>
      </c>
      <c r="K31" s="20">
        <v>32</v>
      </c>
      <c r="L31" s="40">
        <v>630</v>
      </c>
      <c r="M31" s="36">
        <v>640</v>
      </c>
      <c r="N31" s="37">
        <v>650</v>
      </c>
      <c r="O31" s="17">
        <v>640</v>
      </c>
      <c r="P31" s="36">
        <v>680</v>
      </c>
      <c r="Q31" s="37">
        <v>660</v>
      </c>
      <c r="R31" s="22">
        <v>40</v>
      </c>
      <c r="S31" s="23">
        <v>20</v>
      </c>
      <c r="T31" s="32" t="s">
        <v>15</v>
      </c>
      <c r="U31" s="31">
        <v>4.7758965508861665E-3</v>
      </c>
    </row>
    <row r="32" spans="1:21" ht="17" thickTop="1" thickBot="1" x14ac:dyDescent="0.25">
      <c r="A32" s="44" t="s">
        <v>35</v>
      </c>
      <c r="B32" s="44"/>
      <c r="C32" s="45">
        <f t="shared" ref="C32:S32" si="1">COUNTA(C5:C31)</f>
        <v>27</v>
      </c>
      <c r="D32" s="45">
        <f t="shared" si="1"/>
        <v>27</v>
      </c>
      <c r="E32" s="45">
        <f t="shared" si="1"/>
        <v>27</v>
      </c>
      <c r="F32" s="45">
        <f t="shared" si="1"/>
        <v>27</v>
      </c>
      <c r="G32" s="45">
        <f t="shared" si="1"/>
        <v>27</v>
      </c>
      <c r="H32" s="45">
        <f t="shared" si="1"/>
        <v>27</v>
      </c>
      <c r="I32" s="45">
        <f t="shared" si="1"/>
        <v>27</v>
      </c>
      <c r="J32" s="45">
        <f t="shared" si="1"/>
        <v>27</v>
      </c>
      <c r="K32" s="45">
        <f t="shared" si="1"/>
        <v>27</v>
      </c>
      <c r="L32" s="45">
        <f t="shared" si="1"/>
        <v>27</v>
      </c>
      <c r="M32" s="45">
        <f t="shared" si="1"/>
        <v>27</v>
      </c>
      <c r="N32" s="45">
        <f t="shared" si="1"/>
        <v>27</v>
      </c>
      <c r="O32" s="45">
        <f t="shared" si="1"/>
        <v>27</v>
      </c>
      <c r="P32" s="45">
        <f t="shared" si="1"/>
        <v>27</v>
      </c>
      <c r="Q32" s="45">
        <f t="shared" si="1"/>
        <v>27</v>
      </c>
      <c r="R32" s="45">
        <f t="shared" si="1"/>
        <v>27</v>
      </c>
      <c r="S32" s="45">
        <f t="shared" si="1"/>
        <v>27</v>
      </c>
      <c r="T32" s="31"/>
      <c r="U32" s="31"/>
    </row>
    <row r="33" spans="1:21" ht="17" thickTop="1" thickBot="1" x14ac:dyDescent="0.25">
      <c r="A33" s="47" t="s">
        <v>36</v>
      </c>
      <c r="B33" s="44"/>
      <c r="C33" s="48"/>
      <c r="D33" s="46">
        <f t="shared" ref="D33:S33" si="2">MEDIAN(D5:D31)</f>
        <v>80</v>
      </c>
      <c r="E33" s="46">
        <f t="shared" si="2"/>
        <v>80</v>
      </c>
      <c r="F33" s="46">
        <f t="shared" si="2"/>
        <v>80</v>
      </c>
      <c r="G33" s="46">
        <f t="shared" si="2"/>
        <v>81.333333333333329</v>
      </c>
      <c r="H33" s="46">
        <f t="shared" si="2"/>
        <v>114</v>
      </c>
      <c r="I33" s="46">
        <f t="shared" si="2"/>
        <v>88</v>
      </c>
      <c r="J33" s="46">
        <f t="shared" si="2"/>
        <v>30.666666666666671</v>
      </c>
      <c r="K33" s="46">
        <f t="shared" si="2"/>
        <v>8</v>
      </c>
      <c r="L33" s="46">
        <f t="shared" si="2"/>
        <v>490</v>
      </c>
      <c r="M33" s="46">
        <f t="shared" si="2"/>
        <v>490</v>
      </c>
      <c r="N33" s="46">
        <f t="shared" si="2"/>
        <v>450</v>
      </c>
      <c r="O33" s="46">
        <f t="shared" si="2"/>
        <v>483.33333333333331</v>
      </c>
      <c r="P33" s="46">
        <f t="shared" si="2"/>
        <v>500</v>
      </c>
      <c r="Q33" s="46">
        <f t="shared" si="2"/>
        <v>480</v>
      </c>
      <c r="R33" s="46">
        <f t="shared" si="2"/>
        <v>3.3333333333333144</v>
      </c>
      <c r="S33" s="46">
        <f t="shared" si="2"/>
        <v>3.3333333333333144</v>
      </c>
      <c r="T33" s="31"/>
      <c r="U33" s="31" t="s">
        <v>33</v>
      </c>
    </row>
    <row r="34" spans="1:21" ht="17" thickTop="1" thickBot="1" x14ac:dyDescent="0.25">
      <c r="A34" s="50" t="s">
        <v>37</v>
      </c>
      <c r="B34" s="51"/>
      <c r="C34" s="49"/>
      <c r="D34" s="49">
        <f t="shared" ref="D34:S34" si="3">AVERAGE(D5:D31)</f>
        <v>82.333333333333329</v>
      </c>
      <c r="E34" s="49">
        <f t="shared" si="3"/>
        <v>82.18518518518519</v>
      </c>
      <c r="F34" s="49">
        <f t="shared" si="3"/>
        <v>83.666666666666671</v>
      </c>
      <c r="G34" s="49">
        <f t="shared" si="3"/>
        <v>82.728395061728392</v>
      </c>
      <c r="H34" s="49">
        <f t="shared" si="3"/>
        <v>119.77777777777777</v>
      </c>
      <c r="I34" s="49">
        <f t="shared" si="3"/>
        <v>91.703703703703709</v>
      </c>
      <c r="J34" s="49">
        <f t="shared" si="3"/>
        <v>37.049382716049386</v>
      </c>
      <c r="K34" s="49">
        <f t="shared" si="3"/>
        <v>8.9753086419753085</v>
      </c>
      <c r="L34" s="49">
        <f t="shared" si="3"/>
        <v>475.37037037037038</v>
      </c>
      <c r="M34" s="49">
        <f t="shared" si="3"/>
        <v>482.22222222222223</v>
      </c>
      <c r="N34" s="49">
        <f t="shared" si="3"/>
        <v>481.37037037037038</v>
      </c>
      <c r="O34" s="49">
        <f t="shared" si="3"/>
        <v>479.65432098765444</v>
      </c>
      <c r="P34" s="49">
        <f t="shared" si="3"/>
        <v>494.44444444444446</v>
      </c>
      <c r="Q34" s="49">
        <f t="shared" si="3"/>
        <v>481.85185185185185</v>
      </c>
      <c r="R34" s="49">
        <f t="shared" si="3"/>
        <v>14.79012345679012</v>
      </c>
      <c r="S34" s="49">
        <f t="shared" si="3"/>
        <v>2.1975308641975282</v>
      </c>
      <c r="T34" s="32" t="s">
        <v>34</v>
      </c>
      <c r="U34" s="42">
        <v>0.59528060818886186</v>
      </c>
    </row>
    <row r="35" spans="1:21" ht="17" thickTop="1" thickBot="1" x14ac:dyDescent="0.25">
      <c r="A35" s="50" t="s">
        <v>38</v>
      </c>
      <c r="B35" s="51"/>
      <c r="C35" s="49"/>
      <c r="D35" s="46">
        <f t="shared" ref="D35:S35" si="4">_xlfn.STDEV.S(D5:D31)</f>
        <v>13.379088160259652</v>
      </c>
      <c r="E35" s="46">
        <f t="shared" si="4"/>
        <v>13.745032772821093</v>
      </c>
      <c r="F35" s="46">
        <f t="shared" si="4"/>
        <v>13.135389660701412</v>
      </c>
      <c r="G35" s="46">
        <f t="shared" si="4"/>
        <v>12.760796346368069</v>
      </c>
      <c r="H35" s="46">
        <f t="shared" si="4"/>
        <v>28.545959344043695</v>
      </c>
      <c r="I35" s="46">
        <f t="shared" si="4"/>
        <v>16.150291292478567</v>
      </c>
      <c r="J35" s="46">
        <f t="shared" si="4"/>
        <v>23.17689383252128</v>
      </c>
      <c r="K35" s="46">
        <f t="shared" si="4"/>
        <v>9.9867116521555044</v>
      </c>
      <c r="L35" s="46">
        <f t="shared" si="4"/>
        <v>102.9929602329687</v>
      </c>
      <c r="M35" s="46">
        <f t="shared" si="4"/>
        <v>93.852721502007313</v>
      </c>
      <c r="N35" s="46">
        <f t="shared" si="4"/>
        <v>97.8535594054662</v>
      </c>
      <c r="O35" s="46">
        <f t="shared" si="4"/>
        <v>96.070108013303241</v>
      </c>
      <c r="P35" s="46">
        <f t="shared" si="4"/>
        <v>105.04882869530923</v>
      </c>
      <c r="Q35" s="46">
        <f t="shared" si="4"/>
        <v>96.218382900447963</v>
      </c>
      <c r="R35" s="46">
        <f t="shared" si="4"/>
        <v>38.540593334814609</v>
      </c>
      <c r="S35" s="46">
        <f t="shared" si="4"/>
        <v>31.589685006297348</v>
      </c>
      <c r="T35" s="31"/>
      <c r="U35" s="31"/>
    </row>
    <row r="36" spans="1:21" ht="17" thickTop="1" thickBot="1" x14ac:dyDescent="0.25">
      <c r="A36" s="52" t="s">
        <v>39</v>
      </c>
      <c r="B36" s="53"/>
      <c r="C36" s="54"/>
      <c r="D36" s="55">
        <f>D35/SQRT(D32)</f>
        <v>2.5748067169458815</v>
      </c>
      <c r="E36" s="55">
        <f t="shared" ref="E36:S36" si="5">E35/SQRT(E32)</f>
        <v>2.6452327904694952</v>
      </c>
      <c r="F36" s="55">
        <f t="shared" si="5"/>
        <v>2.5279069188388621</v>
      </c>
      <c r="G36" s="55">
        <f t="shared" si="5"/>
        <v>2.4558164018831992</v>
      </c>
      <c r="H36" s="55">
        <f t="shared" si="5"/>
        <v>5.4936724371865795</v>
      </c>
      <c r="I36" s="55">
        <f t="shared" si="5"/>
        <v>3.1081250084011232</v>
      </c>
      <c r="J36" s="55">
        <f t="shared" si="5"/>
        <v>4.4603952977285122</v>
      </c>
      <c r="K36" s="55">
        <f t="shared" si="5"/>
        <v>1.9219435535637175</v>
      </c>
      <c r="L36" s="55">
        <f t="shared" si="5"/>
        <v>19.821004438380299</v>
      </c>
      <c r="M36" s="55">
        <f t="shared" si="5"/>
        <v>18.061964674454298</v>
      </c>
      <c r="N36" s="55">
        <f t="shared" si="5"/>
        <v>18.831926287969647</v>
      </c>
      <c r="O36" s="55">
        <f t="shared" si="5"/>
        <v>18.488700907519014</v>
      </c>
      <c r="P36" s="55">
        <f t="shared" si="5"/>
        <v>20.216656508430553</v>
      </c>
      <c r="Q36" s="55">
        <f t="shared" si="5"/>
        <v>18.517236422854705</v>
      </c>
      <c r="R36" s="55">
        <f t="shared" si="5"/>
        <v>7.4171406455277031</v>
      </c>
      <c r="S36" s="55">
        <f t="shared" si="5"/>
        <v>6.0794377140004192</v>
      </c>
      <c r="T36" s="31"/>
      <c r="U36" s="31"/>
    </row>
    <row r="37" spans="1:21" ht="14.75" customHeight="1" thickTop="1" x14ac:dyDescent="0.2">
      <c r="A37" s="66" t="s">
        <v>40</v>
      </c>
      <c r="B37" s="56">
        <v>1</v>
      </c>
      <c r="C37" s="57" t="str">
        <f t="shared" ref="C37:C63" si="6">IF(C5=0,"",C5)</f>
        <v>Subject 1</v>
      </c>
      <c r="D37" s="58">
        <v>64</v>
      </c>
      <c r="E37" s="59">
        <v>60</v>
      </c>
      <c r="F37" s="60">
        <v>64</v>
      </c>
      <c r="G37" s="17">
        <v>62.666666666666664</v>
      </c>
      <c r="H37" s="18">
        <v>80</v>
      </c>
      <c r="I37" s="19">
        <v>64</v>
      </c>
      <c r="J37" s="17">
        <v>17.333333333333336</v>
      </c>
      <c r="K37" s="20">
        <v>1.3333333333333357</v>
      </c>
      <c r="L37" s="61">
        <v>520</v>
      </c>
      <c r="M37" s="59">
        <v>480</v>
      </c>
      <c r="N37" s="60">
        <v>510</v>
      </c>
      <c r="O37" s="17">
        <v>503.33333333333331</v>
      </c>
      <c r="P37" s="15">
        <v>570</v>
      </c>
      <c r="Q37" s="60">
        <v>520</v>
      </c>
      <c r="R37" s="62">
        <v>66.666666666666686</v>
      </c>
      <c r="S37" s="23">
        <v>16.666666666666686</v>
      </c>
      <c r="T37" s="31"/>
      <c r="U37" s="31"/>
    </row>
    <row r="38" spans="1:21" x14ac:dyDescent="0.2">
      <c r="A38" s="67"/>
      <c r="B38" s="12">
        <v>2</v>
      </c>
      <c r="C38" s="57" t="str">
        <f t="shared" si="6"/>
        <v>Subject 2</v>
      </c>
      <c r="D38" s="25">
        <v>60</v>
      </c>
      <c r="E38" s="26">
        <v>60</v>
      </c>
      <c r="F38" s="27">
        <v>56</v>
      </c>
      <c r="G38" s="17">
        <v>58.666666666666664</v>
      </c>
      <c r="H38" s="28">
        <v>104</v>
      </c>
      <c r="I38" s="29">
        <v>56</v>
      </c>
      <c r="J38" s="17">
        <v>45.333333333333336</v>
      </c>
      <c r="K38" s="20">
        <v>-2.6666666666666643</v>
      </c>
      <c r="L38" s="30">
        <v>300</v>
      </c>
      <c r="M38" s="26">
        <v>350</v>
      </c>
      <c r="N38" s="27">
        <v>340</v>
      </c>
      <c r="O38" s="17">
        <v>330</v>
      </c>
      <c r="P38" s="26">
        <v>350</v>
      </c>
      <c r="Q38" s="27">
        <v>350</v>
      </c>
      <c r="R38" s="22">
        <v>20</v>
      </c>
      <c r="S38" s="23">
        <v>20</v>
      </c>
      <c r="T38" s="31"/>
      <c r="U38" s="31"/>
    </row>
    <row r="39" spans="1:21" x14ac:dyDescent="0.2">
      <c r="A39" s="67"/>
      <c r="B39" s="12">
        <v>3</v>
      </c>
      <c r="C39" s="57" t="str">
        <f t="shared" si="6"/>
        <v>Subject 3</v>
      </c>
      <c r="D39" s="25">
        <v>60</v>
      </c>
      <c r="E39" s="26">
        <v>64</v>
      </c>
      <c r="F39" s="27">
        <v>64</v>
      </c>
      <c r="G39" s="17">
        <v>62.666666666666664</v>
      </c>
      <c r="H39" s="28">
        <v>92</v>
      </c>
      <c r="I39" s="29">
        <v>68</v>
      </c>
      <c r="J39" s="17">
        <v>29.333333333333336</v>
      </c>
      <c r="K39" s="20">
        <v>5.3333333333333357</v>
      </c>
      <c r="L39" s="30">
        <v>550</v>
      </c>
      <c r="M39" s="26">
        <v>570</v>
      </c>
      <c r="N39" s="27">
        <v>550</v>
      </c>
      <c r="O39" s="17">
        <v>556.66666666666663</v>
      </c>
      <c r="P39" s="26">
        <v>570</v>
      </c>
      <c r="Q39" s="27">
        <v>520</v>
      </c>
      <c r="R39" s="22">
        <v>13.333333333333371</v>
      </c>
      <c r="S39" s="23">
        <v>-36.666666666666629</v>
      </c>
      <c r="T39" s="31"/>
      <c r="U39" s="31"/>
    </row>
    <row r="40" spans="1:21" x14ac:dyDescent="0.2">
      <c r="A40" s="67"/>
      <c r="B40" s="12">
        <v>4</v>
      </c>
      <c r="C40" s="57" t="str">
        <f t="shared" si="6"/>
        <v>Subject 4</v>
      </c>
      <c r="D40" s="25">
        <v>76</v>
      </c>
      <c r="E40" s="26">
        <v>68</v>
      </c>
      <c r="F40" s="27">
        <v>72</v>
      </c>
      <c r="G40" s="17">
        <v>72</v>
      </c>
      <c r="H40" s="28">
        <v>76</v>
      </c>
      <c r="I40" s="29">
        <v>64</v>
      </c>
      <c r="J40" s="17">
        <v>4</v>
      </c>
      <c r="K40" s="20">
        <v>-8</v>
      </c>
      <c r="L40" s="30">
        <v>500</v>
      </c>
      <c r="M40" s="26">
        <v>470</v>
      </c>
      <c r="N40" s="27">
        <v>460</v>
      </c>
      <c r="O40" s="17">
        <v>476.66666666666669</v>
      </c>
      <c r="P40" s="26">
        <v>440</v>
      </c>
      <c r="Q40" s="27">
        <v>470</v>
      </c>
      <c r="R40" s="22">
        <v>-36.666666666666686</v>
      </c>
      <c r="S40" s="23">
        <v>-6.6666666666666856</v>
      </c>
      <c r="T40" s="31"/>
      <c r="U40" s="31"/>
    </row>
    <row r="41" spans="1:21" x14ac:dyDescent="0.2">
      <c r="A41" s="67"/>
      <c r="B41" s="12">
        <v>5</v>
      </c>
      <c r="C41" s="57" t="str">
        <f t="shared" si="6"/>
        <v>Subject 5</v>
      </c>
      <c r="D41" s="25">
        <v>68</v>
      </c>
      <c r="E41" s="26">
        <v>64</v>
      </c>
      <c r="F41" s="27">
        <v>64</v>
      </c>
      <c r="G41" s="17">
        <v>65.333333333333329</v>
      </c>
      <c r="H41" s="28">
        <v>80</v>
      </c>
      <c r="I41" s="29">
        <v>60</v>
      </c>
      <c r="J41" s="17">
        <v>14.666666666666671</v>
      </c>
      <c r="K41" s="20">
        <v>-5.3333333333333286</v>
      </c>
      <c r="L41" s="30">
        <v>470</v>
      </c>
      <c r="M41" s="26">
        <v>450</v>
      </c>
      <c r="N41" s="27">
        <v>470</v>
      </c>
      <c r="O41" s="17">
        <v>463.33333333333331</v>
      </c>
      <c r="P41" s="26">
        <v>510</v>
      </c>
      <c r="Q41" s="27">
        <v>460</v>
      </c>
      <c r="R41" s="22">
        <v>46.666666666666686</v>
      </c>
      <c r="S41" s="23">
        <v>-3.3333333333333144</v>
      </c>
      <c r="T41" s="1"/>
      <c r="U41" s="1"/>
    </row>
    <row r="42" spans="1:21" x14ac:dyDescent="0.2">
      <c r="A42" s="67"/>
      <c r="B42" s="12">
        <v>6</v>
      </c>
      <c r="C42" s="57" t="str">
        <f t="shared" si="6"/>
        <v>Subject 6</v>
      </c>
      <c r="D42" s="25">
        <v>56</v>
      </c>
      <c r="E42" s="26">
        <v>60</v>
      </c>
      <c r="F42" s="27">
        <v>52</v>
      </c>
      <c r="G42" s="17">
        <v>56</v>
      </c>
      <c r="H42" s="28">
        <v>68</v>
      </c>
      <c r="I42" s="29">
        <v>60</v>
      </c>
      <c r="J42" s="17">
        <v>12</v>
      </c>
      <c r="K42" s="20">
        <v>4</v>
      </c>
      <c r="L42" s="30">
        <v>425</v>
      </c>
      <c r="M42" s="26">
        <v>400</v>
      </c>
      <c r="N42" s="27">
        <v>375</v>
      </c>
      <c r="O42" s="17">
        <v>400</v>
      </c>
      <c r="P42" s="26">
        <v>300</v>
      </c>
      <c r="Q42" s="27">
        <v>425</v>
      </c>
      <c r="R42" s="22">
        <v>-100</v>
      </c>
      <c r="S42" s="23">
        <v>25</v>
      </c>
      <c r="T42" s="1"/>
      <c r="U42" s="1"/>
    </row>
    <row r="43" spans="1:21" x14ac:dyDescent="0.2">
      <c r="A43" s="67"/>
      <c r="B43" s="12">
        <v>7</v>
      </c>
      <c r="C43" s="57" t="str">
        <f t="shared" si="6"/>
        <v>Subject 7</v>
      </c>
      <c r="D43" s="35">
        <v>64</v>
      </c>
      <c r="E43" s="36">
        <v>64</v>
      </c>
      <c r="F43" s="37">
        <v>68</v>
      </c>
      <c r="G43" s="17">
        <v>65.333333333333329</v>
      </c>
      <c r="H43" s="38">
        <v>96</v>
      </c>
      <c r="I43" s="39">
        <v>60</v>
      </c>
      <c r="J43" s="17">
        <v>30.666666666666671</v>
      </c>
      <c r="K43" s="20">
        <v>-5.3333333333333286</v>
      </c>
      <c r="L43" s="40">
        <v>370</v>
      </c>
      <c r="M43" s="36">
        <v>370</v>
      </c>
      <c r="N43" s="37">
        <v>400</v>
      </c>
      <c r="O43" s="17">
        <v>380</v>
      </c>
      <c r="P43" s="36">
        <v>400</v>
      </c>
      <c r="Q43" s="37">
        <v>390</v>
      </c>
      <c r="R43" s="22">
        <v>20</v>
      </c>
      <c r="S43" s="23">
        <v>10</v>
      </c>
      <c r="T43" s="1"/>
      <c r="U43" s="1"/>
    </row>
    <row r="44" spans="1:21" x14ac:dyDescent="0.2">
      <c r="A44" s="67"/>
      <c r="B44" s="12">
        <v>8</v>
      </c>
      <c r="C44" s="57" t="str">
        <f t="shared" si="6"/>
        <v>Subject 8</v>
      </c>
      <c r="D44" s="35">
        <v>52</v>
      </c>
      <c r="E44" s="36">
        <v>48</v>
      </c>
      <c r="F44" s="37">
        <v>52</v>
      </c>
      <c r="G44" s="17">
        <v>50.666666666666664</v>
      </c>
      <c r="H44" s="38">
        <v>96</v>
      </c>
      <c r="I44" s="39">
        <v>72</v>
      </c>
      <c r="J44" s="17">
        <v>45.333333333333336</v>
      </c>
      <c r="K44" s="20">
        <v>21.333333333333336</v>
      </c>
      <c r="L44" s="40">
        <v>450</v>
      </c>
      <c r="M44" s="36">
        <v>460</v>
      </c>
      <c r="N44" s="37">
        <v>490</v>
      </c>
      <c r="O44" s="17">
        <v>466.66666666666669</v>
      </c>
      <c r="P44" s="36">
        <v>510</v>
      </c>
      <c r="Q44" s="37">
        <v>430</v>
      </c>
      <c r="R44" s="22">
        <v>43.333333333333314</v>
      </c>
      <c r="S44" s="23">
        <v>-36.666666666666686</v>
      </c>
      <c r="T44" s="1"/>
      <c r="U44" s="1"/>
    </row>
    <row r="45" spans="1:21" x14ac:dyDescent="0.2">
      <c r="A45" s="67"/>
      <c r="B45" s="12">
        <v>9</v>
      </c>
      <c r="C45" s="57" t="str">
        <f t="shared" si="6"/>
        <v>Subject 9</v>
      </c>
      <c r="D45" s="35">
        <v>68</v>
      </c>
      <c r="E45" s="36">
        <v>60</v>
      </c>
      <c r="F45" s="37">
        <v>60</v>
      </c>
      <c r="G45" s="17">
        <v>62.666666666666664</v>
      </c>
      <c r="H45" s="38">
        <v>72</v>
      </c>
      <c r="I45" s="39">
        <v>56</v>
      </c>
      <c r="J45" s="17">
        <v>9.3333333333333357</v>
      </c>
      <c r="K45" s="20">
        <v>-6.6666666666666643</v>
      </c>
      <c r="L45" s="40">
        <v>350</v>
      </c>
      <c r="M45" s="36">
        <v>375</v>
      </c>
      <c r="N45" s="37">
        <v>375</v>
      </c>
      <c r="O45" s="17">
        <v>366.66666666666669</v>
      </c>
      <c r="P45" s="36">
        <v>290</v>
      </c>
      <c r="Q45" s="37">
        <v>300</v>
      </c>
      <c r="R45" s="22">
        <v>-76.666666666666686</v>
      </c>
      <c r="S45" s="23">
        <v>-66.666666666666686</v>
      </c>
      <c r="T45" s="1"/>
      <c r="U45" s="1"/>
    </row>
    <row r="46" spans="1:21" x14ac:dyDescent="0.2">
      <c r="A46" s="67"/>
      <c r="B46" s="24">
        <v>10</v>
      </c>
      <c r="C46" s="57" t="str">
        <f t="shared" si="6"/>
        <v>Subject 10</v>
      </c>
      <c r="D46" s="35">
        <v>76</v>
      </c>
      <c r="E46" s="36">
        <v>76</v>
      </c>
      <c r="F46" s="37">
        <v>72</v>
      </c>
      <c r="G46" s="17">
        <v>74.666666666666671</v>
      </c>
      <c r="H46" s="38">
        <v>100</v>
      </c>
      <c r="I46" s="39">
        <v>72</v>
      </c>
      <c r="J46" s="17">
        <v>25.333333333333329</v>
      </c>
      <c r="K46" s="20">
        <v>-2.6666666666666714</v>
      </c>
      <c r="L46" s="40">
        <v>450</v>
      </c>
      <c r="M46" s="36">
        <v>440</v>
      </c>
      <c r="N46" s="37">
        <v>440</v>
      </c>
      <c r="O46" s="17">
        <v>443.33333333333331</v>
      </c>
      <c r="P46" s="36">
        <v>440</v>
      </c>
      <c r="Q46" s="37">
        <v>460</v>
      </c>
      <c r="R46" s="22">
        <v>-3.3333333333333144</v>
      </c>
      <c r="S46" s="23">
        <v>16.666666666666686</v>
      </c>
      <c r="T46" s="1"/>
      <c r="U46" s="1"/>
    </row>
    <row r="47" spans="1:21" x14ac:dyDescent="0.2">
      <c r="A47" s="67"/>
      <c r="B47" s="24">
        <v>11</v>
      </c>
      <c r="C47" s="57" t="str">
        <f t="shared" si="6"/>
        <v>Subject 11</v>
      </c>
      <c r="D47" s="35">
        <v>64</v>
      </c>
      <c r="E47" s="36">
        <v>60</v>
      </c>
      <c r="F47" s="37">
        <v>64</v>
      </c>
      <c r="G47" s="17">
        <v>62.666666666666664</v>
      </c>
      <c r="H47" s="38">
        <v>84</v>
      </c>
      <c r="I47" s="39">
        <v>68</v>
      </c>
      <c r="J47" s="17">
        <v>21.333333333333336</v>
      </c>
      <c r="K47" s="20">
        <v>5.3333333333333357</v>
      </c>
      <c r="L47" s="40">
        <v>550</v>
      </c>
      <c r="M47" s="36">
        <v>550</v>
      </c>
      <c r="N47" s="37">
        <v>530</v>
      </c>
      <c r="O47" s="17">
        <v>543.33333333333337</v>
      </c>
      <c r="P47" s="36">
        <v>640</v>
      </c>
      <c r="Q47" s="37">
        <v>560</v>
      </c>
      <c r="R47" s="22">
        <v>96.666666666666629</v>
      </c>
      <c r="S47" s="23">
        <v>16.666666666666629</v>
      </c>
      <c r="T47" s="1"/>
      <c r="U47" s="1"/>
    </row>
    <row r="48" spans="1:21" x14ac:dyDescent="0.2">
      <c r="A48" s="67"/>
      <c r="B48" s="24">
        <v>12</v>
      </c>
      <c r="C48" s="57" t="str">
        <f t="shared" si="6"/>
        <v>Subject 12</v>
      </c>
      <c r="D48" s="25">
        <v>80</v>
      </c>
      <c r="E48" s="26">
        <v>68</v>
      </c>
      <c r="F48" s="27">
        <v>80</v>
      </c>
      <c r="G48" s="17">
        <v>76</v>
      </c>
      <c r="H48" s="28">
        <v>92</v>
      </c>
      <c r="I48" s="29">
        <v>72</v>
      </c>
      <c r="J48" s="17">
        <v>16</v>
      </c>
      <c r="K48" s="20">
        <v>-4</v>
      </c>
      <c r="L48" s="30">
        <v>500</v>
      </c>
      <c r="M48" s="26">
        <v>480</v>
      </c>
      <c r="N48" s="27">
        <v>500</v>
      </c>
      <c r="O48" s="17">
        <v>493.33333333333331</v>
      </c>
      <c r="P48" s="26">
        <v>500</v>
      </c>
      <c r="Q48" s="27">
        <v>490</v>
      </c>
      <c r="R48" s="22">
        <v>6.6666666666666856</v>
      </c>
      <c r="S48" s="23">
        <v>-3.3333333333333144</v>
      </c>
      <c r="T48" s="1"/>
      <c r="U48" s="1"/>
    </row>
    <row r="49" spans="1:21" x14ac:dyDescent="0.2">
      <c r="A49" s="67"/>
      <c r="B49" s="24">
        <v>13</v>
      </c>
      <c r="C49" s="57" t="str">
        <f t="shared" si="6"/>
        <v>Subject 13</v>
      </c>
      <c r="D49" s="25">
        <v>68</v>
      </c>
      <c r="E49" s="26">
        <v>64</v>
      </c>
      <c r="F49" s="27">
        <v>64</v>
      </c>
      <c r="G49" s="17">
        <v>65.333333333333329</v>
      </c>
      <c r="H49" s="28">
        <v>64</v>
      </c>
      <c r="I49" s="29">
        <v>56</v>
      </c>
      <c r="J49" s="17">
        <v>-1.3333333333333286</v>
      </c>
      <c r="K49" s="20">
        <v>-9.3333333333333286</v>
      </c>
      <c r="L49" s="30">
        <v>510</v>
      </c>
      <c r="M49" s="26">
        <v>500</v>
      </c>
      <c r="N49" s="27">
        <v>500</v>
      </c>
      <c r="O49" s="17">
        <v>503.33333333333331</v>
      </c>
      <c r="P49" s="26">
        <v>550</v>
      </c>
      <c r="Q49" s="27">
        <v>540</v>
      </c>
      <c r="R49" s="22">
        <v>46.666666666666686</v>
      </c>
      <c r="S49" s="23">
        <v>36.666666666666686</v>
      </c>
      <c r="T49" s="1"/>
      <c r="U49" s="1"/>
    </row>
    <row r="50" spans="1:21" x14ac:dyDescent="0.2">
      <c r="A50" s="67"/>
      <c r="B50" s="24">
        <v>14</v>
      </c>
      <c r="C50" s="57" t="str">
        <f t="shared" si="6"/>
        <v>Subject 14</v>
      </c>
      <c r="D50" s="25">
        <v>60</v>
      </c>
      <c r="E50" s="26">
        <v>64</v>
      </c>
      <c r="F50" s="27">
        <v>60</v>
      </c>
      <c r="G50" s="17">
        <v>61.333333333333336</v>
      </c>
      <c r="H50" s="28">
        <v>72</v>
      </c>
      <c r="I50" s="29">
        <v>68</v>
      </c>
      <c r="J50" s="17">
        <v>10.666666666666664</v>
      </c>
      <c r="K50" s="20">
        <v>6.6666666666666643</v>
      </c>
      <c r="L50" s="30">
        <v>590</v>
      </c>
      <c r="M50" s="26">
        <v>565</v>
      </c>
      <c r="N50" s="27">
        <v>560</v>
      </c>
      <c r="O50" s="17">
        <v>571.66666666666663</v>
      </c>
      <c r="P50" s="26">
        <v>640</v>
      </c>
      <c r="Q50" s="27">
        <v>590</v>
      </c>
      <c r="R50" s="22">
        <v>68.333333333333371</v>
      </c>
      <c r="S50" s="23">
        <v>18.333333333333371</v>
      </c>
      <c r="T50" s="1"/>
      <c r="U50" s="1"/>
    </row>
    <row r="51" spans="1:21" x14ac:dyDescent="0.2">
      <c r="A51" s="67"/>
      <c r="B51" s="24">
        <v>15</v>
      </c>
      <c r="C51" s="57" t="str">
        <f t="shared" si="6"/>
        <v>Subject 15</v>
      </c>
      <c r="D51" s="25">
        <v>64</v>
      </c>
      <c r="E51" s="26">
        <v>72</v>
      </c>
      <c r="F51" s="27">
        <v>64</v>
      </c>
      <c r="G51" s="17">
        <v>66.666666666666671</v>
      </c>
      <c r="H51" s="28">
        <v>92</v>
      </c>
      <c r="I51" s="29">
        <v>64</v>
      </c>
      <c r="J51" s="17">
        <v>25.333333333333329</v>
      </c>
      <c r="K51" s="20">
        <v>-2.6666666666666714</v>
      </c>
      <c r="L51" s="30">
        <v>350</v>
      </c>
      <c r="M51" s="26">
        <v>360</v>
      </c>
      <c r="N51" s="27">
        <v>350</v>
      </c>
      <c r="O51" s="17">
        <v>353.33333333333331</v>
      </c>
      <c r="P51" s="26">
        <v>400</v>
      </c>
      <c r="Q51" s="27">
        <v>340</v>
      </c>
      <c r="R51" s="22">
        <v>46.666666666666686</v>
      </c>
      <c r="S51" s="23">
        <v>-13.333333333333314</v>
      </c>
      <c r="T51" s="1"/>
      <c r="U51" s="1"/>
    </row>
    <row r="52" spans="1:21" x14ac:dyDescent="0.2">
      <c r="A52" s="67"/>
      <c r="B52" s="24">
        <v>16</v>
      </c>
      <c r="C52" s="57" t="str">
        <f t="shared" si="6"/>
        <v>Subject 16</v>
      </c>
      <c r="D52" s="25">
        <v>56</v>
      </c>
      <c r="E52" s="26">
        <v>60</v>
      </c>
      <c r="F52" s="27">
        <v>60</v>
      </c>
      <c r="G52" s="17">
        <v>58.666666666666664</v>
      </c>
      <c r="H52" s="28">
        <v>68</v>
      </c>
      <c r="I52" s="29">
        <v>60</v>
      </c>
      <c r="J52" s="17">
        <v>9.3333333333333357</v>
      </c>
      <c r="K52" s="20">
        <v>1.3333333333333357</v>
      </c>
      <c r="L52" s="30">
        <v>520</v>
      </c>
      <c r="M52" s="26">
        <v>530</v>
      </c>
      <c r="N52" s="27">
        <v>520</v>
      </c>
      <c r="O52" s="17">
        <v>523.33333333333337</v>
      </c>
      <c r="P52" s="26">
        <v>620</v>
      </c>
      <c r="Q52" s="27">
        <v>530</v>
      </c>
      <c r="R52" s="22">
        <v>96.666666666666629</v>
      </c>
      <c r="S52" s="23">
        <v>6.6666666666666288</v>
      </c>
      <c r="T52" s="1"/>
      <c r="U52" s="1"/>
    </row>
    <row r="53" spans="1:21" x14ac:dyDescent="0.2">
      <c r="A53" s="67"/>
      <c r="B53" s="24">
        <v>17</v>
      </c>
      <c r="C53" s="57" t="str">
        <f t="shared" si="6"/>
        <v>Subject 17</v>
      </c>
      <c r="D53" s="25">
        <v>72</v>
      </c>
      <c r="E53" s="26">
        <v>56</v>
      </c>
      <c r="F53" s="27">
        <v>68</v>
      </c>
      <c r="G53" s="17">
        <v>65.333333333333329</v>
      </c>
      <c r="H53" s="28">
        <v>84</v>
      </c>
      <c r="I53" s="29">
        <v>76</v>
      </c>
      <c r="J53" s="17">
        <v>18.666666666666671</v>
      </c>
      <c r="K53" s="20">
        <v>10.666666666666671</v>
      </c>
      <c r="L53" s="30">
        <v>400</v>
      </c>
      <c r="M53" s="26">
        <v>350</v>
      </c>
      <c r="N53" s="27">
        <v>360</v>
      </c>
      <c r="O53" s="17">
        <v>370</v>
      </c>
      <c r="P53" s="26">
        <v>420</v>
      </c>
      <c r="Q53" s="27">
        <v>410</v>
      </c>
      <c r="R53" s="22">
        <v>50</v>
      </c>
      <c r="S53" s="23">
        <v>40</v>
      </c>
      <c r="T53" s="1"/>
      <c r="U53" s="1"/>
    </row>
    <row r="54" spans="1:21" x14ac:dyDescent="0.2">
      <c r="A54" s="67"/>
      <c r="B54" s="24">
        <v>18</v>
      </c>
      <c r="C54" s="57" t="str">
        <f t="shared" si="6"/>
        <v>Subject 18</v>
      </c>
      <c r="D54" s="25">
        <v>76</v>
      </c>
      <c r="E54" s="26">
        <v>80</v>
      </c>
      <c r="F54" s="27">
        <v>80</v>
      </c>
      <c r="G54" s="17">
        <v>78.666666666666671</v>
      </c>
      <c r="H54" s="28">
        <v>112</v>
      </c>
      <c r="I54" s="29">
        <v>100</v>
      </c>
      <c r="J54" s="17">
        <v>33.333333333333329</v>
      </c>
      <c r="K54" s="20">
        <v>21.333333333333329</v>
      </c>
      <c r="L54" s="30">
        <v>500</v>
      </c>
      <c r="M54" s="26">
        <v>400</v>
      </c>
      <c r="N54" s="27">
        <v>400</v>
      </c>
      <c r="O54" s="17">
        <v>433.33333333333331</v>
      </c>
      <c r="P54" s="26">
        <v>400</v>
      </c>
      <c r="Q54" s="27">
        <v>390</v>
      </c>
      <c r="R54" s="22">
        <v>-33.333333333333314</v>
      </c>
      <c r="S54" s="23">
        <v>-43.333333333333314</v>
      </c>
      <c r="T54" s="1"/>
      <c r="U54" s="1"/>
    </row>
    <row r="55" spans="1:21" x14ac:dyDescent="0.2">
      <c r="A55" s="67"/>
      <c r="B55" s="24">
        <v>19</v>
      </c>
      <c r="C55" s="57" t="str">
        <f t="shared" si="6"/>
        <v>Subject 19</v>
      </c>
      <c r="D55" s="25">
        <v>64</v>
      </c>
      <c r="E55" s="26">
        <v>60</v>
      </c>
      <c r="F55" s="27">
        <v>64</v>
      </c>
      <c r="G55" s="17">
        <v>62.666666666666664</v>
      </c>
      <c r="H55" s="28">
        <v>100</v>
      </c>
      <c r="I55" s="29">
        <v>68</v>
      </c>
      <c r="J55" s="17">
        <v>37.333333333333336</v>
      </c>
      <c r="K55" s="20">
        <v>5.3333333333333357</v>
      </c>
      <c r="L55" s="30">
        <v>510</v>
      </c>
      <c r="M55" s="26">
        <v>550</v>
      </c>
      <c r="N55" s="27">
        <v>510</v>
      </c>
      <c r="O55" s="17">
        <v>523.33333333333337</v>
      </c>
      <c r="P55" s="26">
        <v>600</v>
      </c>
      <c r="Q55" s="27">
        <v>550</v>
      </c>
      <c r="R55" s="22">
        <v>76.666666666666629</v>
      </c>
      <c r="S55" s="23">
        <v>26.666666666666629</v>
      </c>
      <c r="T55" s="1"/>
      <c r="U55" s="1"/>
    </row>
    <row r="56" spans="1:21" x14ac:dyDescent="0.2">
      <c r="A56" s="67"/>
      <c r="B56" s="12">
        <v>20</v>
      </c>
      <c r="C56" s="57" t="str">
        <f t="shared" si="6"/>
        <v>Subject 20</v>
      </c>
      <c r="D56" s="25">
        <v>56</v>
      </c>
      <c r="E56" s="26">
        <v>60</v>
      </c>
      <c r="F56" s="27">
        <v>64</v>
      </c>
      <c r="G56" s="17">
        <v>60</v>
      </c>
      <c r="H56" s="28">
        <v>80</v>
      </c>
      <c r="I56" s="29">
        <v>68</v>
      </c>
      <c r="J56" s="17">
        <v>20</v>
      </c>
      <c r="K56" s="20">
        <v>8</v>
      </c>
      <c r="L56" s="30">
        <v>575</v>
      </c>
      <c r="M56" s="26">
        <v>625</v>
      </c>
      <c r="N56" s="27">
        <v>625</v>
      </c>
      <c r="O56" s="17">
        <v>608.33333333333337</v>
      </c>
      <c r="P56" s="26">
        <v>600</v>
      </c>
      <c r="Q56" s="27">
        <v>600</v>
      </c>
      <c r="R56" s="22">
        <v>-8.3333333333333712</v>
      </c>
      <c r="S56" s="23">
        <v>-8.3333333333333712</v>
      </c>
      <c r="T56" s="1"/>
      <c r="U56" s="1"/>
    </row>
    <row r="57" spans="1:21" x14ac:dyDescent="0.2">
      <c r="A57" s="67"/>
      <c r="B57" s="12">
        <v>21</v>
      </c>
      <c r="C57" s="57" t="str">
        <f t="shared" si="6"/>
        <v>Subject 21</v>
      </c>
      <c r="D57" s="25">
        <v>68</v>
      </c>
      <c r="E57" s="26">
        <v>64</v>
      </c>
      <c r="F57" s="27">
        <v>64</v>
      </c>
      <c r="G57" s="17">
        <v>65.333333333333329</v>
      </c>
      <c r="H57" s="28">
        <v>84</v>
      </c>
      <c r="I57" s="29">
        <v>72</v>
      </c>
      <c r="J57" s="17">
        <v>18.666666666666671</v>
      </c>
      <c r="K57" s="20">
        <v>6.6666666666666714</v>
      </c>
      <c r="L57" s="30">
        <v>550</v>
      </c>
      <c r="M57" s="26">
        <v>570</v>
      </c>
      <c r="N57" s="27">
        <v>550</v>
      </c>
      <c r="O57" s="17">
        <v>556.66666666666663</v>
      </c>
      <c r="P57" s="26">
        <v>550</v>
      </c>
      <c r="Q57" s="27">
        <v>500</v>
      </c>
      <c r="R57" s="22">
        <v>-6.6666666666666288</v>
      </c>
      <c r="S57" s="23">
        <v>-56.666666666666629</v>
      </c>
      <c r="T57" s="1"/>
      <c r="U57" s="1"/>
    </row>
    <row r="58" spans="1:21" x14ac:dyDescent="0.2">
      <c r="A58" s="67"/>
      <c r="B58" s="12">
        <v>22</v>
      </c>
      <c r="C58" s="57" t="str">
        <f t="shared" si="6"/>
        <v>Subject 22</v>
      </c>
      <c r="D58" s="25">
        <v>60</v>
      </c>
      <c r="E58" s="26">
        <v>56</v>
      </c>
      <c r="F58" s="27">
        <v>60</v>
      </c>
      <c r="G58" s="17">
        <v>58.666666666666664</v>
      </c>
      <c r="H58" s="28">
        <v>60</v>
      </c>
      <c r="I58" s="29">
        <v>60</v>
      </c>
      <c r="J58" s="17">
        <v>1.3333333333333357</v>
      </c>
      <c r="K58" s="20">
        <v>1.3333333333333357</v>
      </c>
      <c r="L58" s="30">
        <v>650</v>
      </c>
      <c r="M58" s="26">
        <v>650</v>
      </c>
      <c r="N58" s="27">
        <v>690</v>
      </c>
      <c r="O58" s="17">
        <v>663.33333333333337</v>
      </c>
      <c r="P58" s="26">
        <v>720</v>
      </c>
      <c r="Q58" s="27">
        <v>710</v>
      </c>
      <c r="R58" s="22">
        <v>56.666666666666629</v>
      </c>
      <c r="S58" s="23">
        <v>46.666666666666629</v>
      </c>
      <c r="T58" s="1"/>
      <c r="U58" s="1"/>
    </row>
    <row r="59" spans="1:21" x14ac:dyDescent="0.2">
      <c r="A59" s="67"/>
      <c r="B59" s="12">
        <v>23</v>
      </c>
      <c r="C59" s="57" t="str">
        <f t="shared" si="6"/>
        <v>Subject 23</v>
      </c>
      <c r="D59" s="25">
        <v>92</v>
      </c>
      <c r="E59" s="26">
        <v>96</v>
      </c>
      <c r="F59" s="27">
        <v>92</v>
      </c>
      <c r="G59" s="17">
        <v>93.333333333333329</v>
      </c>
      <c r="H59" s="28">
        <v>112</v>
      </c>
      <c r="I59" s="29">
        <v>88</v>
      </c>
      <c r="J59" s="17">
        <v>18.666666666666671</v>
      </c>
      <c r="K59" s="20">
        <v>-5.3333333333333286</v>
      </c>
      <c r="L59" s="30">
        <v>490</v>
      </c>
      <c r="M59" s="26">
        <v>470</v>
      </c>
      <c r="N59" s="27">
        <v>470</v>
      </c>
      <c r="O59" s="17">
        <v>476.66666666666669</v>
      </c>
      <c r="P59" s="26">
        <v>520</v>
      </c>
      <c r="Q59" s="27">
        <v>470</v>
      </c>
      <c r="R59" s="22">
        <v>43.333333333333314</v>
      </c>
      <c r="S59" s="23">
        <v>-6.6666666666666856</v>
      </c>
      <c r="T59" s="1"/>
      <c r="U59" s="1"/>
    </row>
    <row r="60" spans="1:21" x14ac:dyDescent="0.2">
      <c r="A60" s="67"/>
      <c r="B60" s="12">
        <v>24</v>
      </c>
      <c r="C60" s="57" t="str">
        <f t="shared" si="6"/>
        <v>Subject 24</v>
      </c>
      <c r="D60" s="35">
        <v>64</v>
      </c>
      <c r="E60" s="36">
        <v>64</v>
      </c>
      <c r="F60" s="37">
        <v>68</v>
      </c>
      <c r="G60" s="17">
        <v>65.333333333333329</v>
      </c>
      <c r="H60" s="38">
        <v>80</v>
      </c>
      <c r="I60" s="39">
        <v>68</v>
      </c>
      <c r="J60" s="17">
        <v>14.666666666666671</v>
      </c>
      <c r="K60" s="20">
        <v>2.6666666666666714</v>
      </c>
      <c r="L60" s="40">
        <v>370</v>
      </c>
      <c r="M60" s="36">
        <v>370</v>
      </c>
      <c r="N60" s="37">
        <v>360</v>
      </c>
      <c r="O60" s="17">
        <v>366.66666666666669</v>
      </c>
      <c r="P60" s="36">
        <v>380</v>
      </c>
      <c r="Q60" s="37">
        <v>370</v>
      </c>
      <c r="R60" s="22">
        <v>13.333333333333314</v>
      </c>
      <c r="S60" s="23">
        <v>3.3333333333333144</v>
      </c>
      <c r="T60" s="1"/>
      <c r="U60" s="1"/>
    </row>
    <row r="61" spans="1:21" x14ac:dyDescent="0.2">
      <c r="A61" s="67"/>
      <c r="B61" s="12">
        <v>25</v>
      </c>
      <c r="C61" s="57" t="str">
        <f t="shared" si="6"/>
        <v>Subject 25</v>
      </c>
      <c r="D61" s="35">
        <v>92</v>
      </c>
      <c r="E61" s="36">
        <v>80</v>
      </c>
      <c r="F61" s="37">
        <v>84</v>
      </c>
      <c r="G61" s="17">
        <v>85.333333333333329</v>
      </c>
      <c r="H61" s="38">
        <v>100</v>
      </c>
      <c r="I61" s="39">
        <v>72</v>
      </c>
      <c r="J61" s="17">
        <v>14.666666666666671</v>
      </c>
      <c r="K61" s="20">
        <v>-13.333333333333329</v>
      </c>
      <c r="L61" s="40">
        <v>370</v>
      </c>
      <c r="M61" s="36">
        <v>350</v>
      </c>
      <c r="N61" s="37">
        <v>370</v>
      </c>
      <c r="O61" s="17">
        <v>363.33333333333331</v>
      </c>
      <c r="P61" s="36">
        <v>390</v>
      </c>
      <c r="Q61" s="37">
        <v>350</v>
      </c>
      <c r="R61" s="22">
        <v>26.666666666666686</v>
      </c>
      <c r="S61" s="23">
        <v>-13.333333333333314</v>
      </c>
      <c r="T61" s="1"/>
      <c r="U61" s="1"/>
    </row>
    <row r="62" spans="1:21" x14ac:dyDescent="0.2">
      <c r="A62" s="67"/>
      <c r="B62" s="12">
        <v>26</v>
      </c>
      <c r="C62" s="57" t="str">
        <f t="shared" si="6"/>
        <v>Subject 26</v>
      </c>
      <c r="D62" s="35">
        <v>120</v>
      </c>
      <c r="E62" s="36">
        <v>100</v>
      </c>
      <c r="F62" s="37">
        <v>100</v>
      </c>
      <c r="G62" s="17">
        <v>106.66666666666667</v>
      </c>
      <c r="H62" s="38">
        <v>120</v>
      </c>
      <c r="I62" s="39">
        <v>84</v>
      </c>
      <c r="J62" s="17">
        <v>13.333333333333329</v>
      </c>
      <c r="K62" s="20">
        <v>-22.666666666666671</v>
      </c>
      <c r="L62" s="40">
        <v>350</v>
      </c>
      <c r="M62" s="36">
        <v>400</v>
      </c>
      <c r="N62" s="37">
        <v>470</v>
      </c>
      <c r="O62" s="17">
        <v>406.66666666666669</v>
      </c>
      <c r="P62" s="36">
        <v>400</v>
      </c>
      <c r="Q62" s="37">
        <v>400</v>
      </c>
      <c r="R62" s="22">
        <v>-6.6666666666666856</v>
      </c>
      <c r="S62" s="23">
        <v>-6.6666666666666856</v>
      </c>
      <c r="T62" s="1"/>
      <c r="U62" s="1"/>
    </row>
    <row r="63" spans="1:21" ht="16" thickBot="1" x14ac:dyDescent="0.25">
      <c r="A63" s="68"/>
      <c r="B63" s="12">
        <v>27</v>
      </c>
      <c r="C63" s="57" t="str">
        <f t="shared" si="6"/>
        <v>Subject 27</v>
      </c>
      <c r="D63" s="35">
        <v>88</v>
      </c>
      <c r="E63" s="36">
        <v>88</v>
      </c>
      <c r="F63" s="37">
        <v>88</v>
      </c>
      <c r="G63" s="17">
        <v>88</v>
      </c>
      <c r="H63" s="38">
        <v>104</v>
      </c>
      <c r="I63" s="39">
        <v>84</v>
      </c>
      <c r="J63" s="17">
        <v>16</v>
      </c>
      <c r="K63" s="20">
        <v>-4</v>
      </c>
      <c r="L63" s="40">
        <v>700</v>
      </c>
      <c r="M63" s="36">
        <v>700</v>
      </c>
      <c r="N63" s="37">
        <v>700</v>
      </c>
      <c r="O63" s="17">
        <v>700</v>
      </c>
      <c r="P63" s="36">
        <v>710</v>
      </c>
      <c r="Q63" s="37">
        <v>650</v>
      </c>
      <c r="R63" s="22">
        <v>10</v>
      </c>
      <c r="S63" s="23">
        <v>-50</v>
      </c>
      <c r="T63" s="1"/>
      <c r="U63" s="1"/>
    </row>
    <row r="64" spans="1:21" ht="17" thickTop="1" thickBot="1" x14ac:dyDescent="0.25">
      <c r="A64" s="63" t="s">
        <v>35</v>
      </c>
      <c r="B64" s="64"/>
      <c r="C64" s="45">
        <f t="shared" ref="C64:S64" si="7">COUNTA(C37:C63)</f>
        <v>27</v>
      </c>
      <c r="D64" s="45">
        <f t="shared" si="7"/>
        <v>27</v>
      </c>
      <c r="E64" s="45">
        <f t="shared" si="7"/>
        <v>27</v>
      </c>
      <c r="F64" s="45">
        <f t="shared" si="7"/>
        <v>27</v>
      </c>
      <c r="G64" s="45">
        <f t="shared" si="7"/>
        <v>27</v>
      </c>
      <c r="H64" s="45">
        <f t="shared" si="7"/>
        <v>27</v>
      </c>
      <c r="I64" s="45">
        <f t="shared" si="7"/>
        <v>27</v>
      </c>
      <c r="J64" s="45">
        <f t="shared" si="7"/>
        <v>27</v>
      </c>
      <c r="K64" s="45">
        <f t="shared" si="7"/>
        <v>27</v>
      </c>
      <c r="L64" s="45">
        <f t="shared" si="7"/>
        <v>27</v>
      </c>
      <c r="M64" s="45">
        <f t="shared" si="7"/>
        <v>27</v>
      </c>
      <c r="N64" s="45">
        <f t="shared" si="7"/>
        <v>27</v>
      </c>
      <c r="O64" s="45">
        <f t="shared" si="7"/>
        <v>27</v>
      </c>
      <c r="P64" s="45">
        <f t="shared" si="7"/>
        <v>27</v>
      </c>
      <c r="Q64" s="45">
        <f t="shared" si="7"/>
        <v>27</v>
      </c>
      <c r="R64" s="45">
        <f t="shared" si="7"/>
        <v>27</v>
      </c>
      <c r="S64" s="45">
        <f t="shared" si="7"/>
        <v>27</v>
      </c>
      <c r="T64" s="1"/>
      <c r="U64" s="1"/>
    </row>
    <row r="65" spans="1:21" ht="17" thickTop="1" thickBot="1" x14ac:dyDescent="0.25">
      <c r="A65" s="63" t="s">
        <v>36</v>
      </c>
      <c r="B65" s="44"/>
      <c r="C65" s="48"/>
      <c r="D65" s="46">
        <f t="shared" ref="D65:S65" si="8">MEDIAN(D37:D63)</f>
        <v>64</v>
      </c>
      <c r="E65" s="46">
        <f t="shared" si="8"/>
        <v>64</v>
      </c>
      <c r="F65" s="46">
        <f t="shared" si="8"/>
        <v>64</v>
      </c>
      <c r="G65" s="46">
        <f t="shared" si="8"/>
        <v>65.333333333333329</v>
      </c>
      <c r="H65" s="46">
        <f t="shared" si="8"/>
        <v>84</v>
      </c>
      <c r="I65" s="46">
        <f t="shared" si="8"/>
        <v>68</v>
      </c>
      <c r="J65" s="46">
        <f t="shared" si="8"/>
        <v>17.333333333333336</v>
      </c>
      <c r="K65" s="46">
        <f t="shared" si="8"/>
        <v>1.3333333333333357</v>
      </c>
      <c r="L65" s="46">
        <f t="shared" si="8"/>
        <v>500</v>
      </c>
      <c r="M65" s="46">
        <f t="shared" si="8"/>
        <v>470</v>
      </c>
      <c r="N65" s="46">
        <f t="shared" si="8"/>
        <v>470</v>
      </c>
      <c r="O65" s="46">
        <f t="shared" si="8"/>
        <v>476.66666666666669</v>
      </c>
      <c r="P65" s="46">
        <f t="shared" si="8"/>
        <v>510</v>
      </c>
      <c r="Q65" s="46">
        <f t="shared" si="8"/>
        <v>470</v>
      </c>
      <c r="R65" s="46">
        <f t="shared" si="8"/>
        <v>20</v>
      </c>
      <c r="S65" s="46">
        <f t="shared" si="8"/>
        <v>-3.3333333333333144</v>
      </c>
      <c r="T65" s="1"/>
      <c r="U65" s="1"/>
    </row>
    <row r="66" spans="1:21" ht="17" thickTop="1" thickBot="1" x14ac:dyDescent="0.25">
      <c r="A66" s="50" t="s">
        <v>37</v>
      </c>
      <c r="B66" s="51"/>
      <c r="C66" s="49"/>
      <c r="D66" s="49">
        <f t="shared" ref="D66:S66" si="9">AVERAGE(D37:D63)</f>
        <v>69.925925925925924</v>
      </c>
      <c r="E66" s="49">
        <f t="shared" si="9"/>
        <v>67.259259259259252</v>
      </c>
      <c r="F66" s="49">
        <f t="shared" si="9"/>
        <v>68.444444444444443</v>
      </c>
      <c r="G66" s="49">
        <f t="shared" si="9"/>
        <v>68.543209876543202</v>
      </c>
      <c r="H66" s="49">
        <f t="shared" si="9"/>
        <v>87.851851851851848</v>
      </c>
      <c r="I66" s="49">
        <f t="shared" si="9"/>
        <v>68.888888888888886</v>
      </c>
      <c r="J66" s="49">
        <f t="shared" si="9"/>
        <v>19.308641975308646</v>
      </c>
      <c r="K66" s="49">
        <f t="shared" si="9"/>
        <v>0.34567901234568044</v>
      </c>
      <c r="L66" s="49">
        <f t="shared" si="9"/>
        <v>476.66666666666669</v>
      </c>
      <c r="M66" s="49">
        <f t="shared" si="9"/>
        <v>473.51851851851853</v>
      </c>
      <c r="N66" s="49">
        <f t="shared" si="9"/>
        <v>476.85185185185185</v>
      </c>
      <c r="O66" s="49">
        <f t="shared" si="9"/>
        <v>475.67901234567893</v>
      </c>
      <c r="P66" s="49">
        <f t="shared" si="9"/>
        <v>497.03703703703701</v>
      </c>
      <c r="Q66" s="49">
        <f t="shared" si="9"/>
        <v>473.14814814814815</v>
      </c>
      <c r="R66" s="49">
        <f t="shared" si="9"/>
        <v>21.358024691358018</v>
      </c>
      <c r="S66" s="49">
        <f t="shared" si="9"/>
        <v>-2.5308641975308657</v>
      </c>
      <c r="T66" s="1"/>
      <c r="U66" s="1"/>
    </row>
    <row r="67" spans="1:21" ht="17" thickTop="1" thickBot="1" x14ac:dyDescent="0.25">
      <c r="A67" s="50" t="s">
        <v>38</v>
      </c>
      <c r="B67" s="51"/>
      <c r="C67" s="49"/>
      <c r="D67" s="46">
        <f t="shared" ref="D67:S67" si="10">_xlfn.STDEV.S(D37:D63)</f>
        <v>14.60749524658206</v>
      </c>
      <c r="E67" s="46">
        <f t="shared" si="10"/>
        <v>12.20527185148536</v>
      </c>
      <c r="F67" s="46">
        <f t="shared" si="10"/>
        <v>11.81046906296188</v>
      </c>
      <c r="G67" s="46">
        <f t="shared" si="10"/>
        <v>12.509192567952617</v>
      </c>
      <c r="H67" s="46">
        <f t="shared" si="10"/>
        <v>15.708164716046209</v>
      </c>
      <c r="I67" s="46">
        <f t="shared" si="10"/>
        <v>10.485643420826312</v>
      </c>
      <c r="J67" s="46">
        <f t="shared" si="10"/>
        <v>11.80103063944895</v>
      </c>
      <c r="K67" s="46">
        <f t="shared" si="10"/>
        <v>9.4323871417658331</v>
      </c>
      <c r="L67" s="46">
        <f t="shared" si="10"/>
        <v>98.028645734883966</v>
      </c>
      <c r="M67" s="46">
        <f t="shared" si="10"/>
        <v>99.216302309018971</v>
      </c>
      <c r="N67" s="46">
        <f t="shared" si="10"/>
        <v>98.216285545925416</v>
      </c>
      <c r="O67" s="46">
        <f t="shared" si="10"/>
        <v>96.653689733802096</v>
      </c>
      <c r="P67" s="46">
        <f t="shared" si="10"/>
        <v>118.9639510625872</v>
      </c>
      <c r="Q67" s="46">
        <f t="shared" si="10"/>
        <v>100.01103927671178</v>
      </c>
      <c r="R67" s="46">
        <f t="shared" si="10"/>
        <v>47.181312931765468</v>
      </c>
      <c r="S67" s="46">
        <f t="shared" si="10"/>
        <v>29.944287193874295</v>
      </c>
      <c r="T67" s="1"/>
      <c r="U67" s="1"/>
    </row>
    <row r="68" spans="1:21" ht="17" thickTop="1" thickBot="1" x14ac:dyDescent="0.25">
      <c r="A68" s="52" t="s">
        <v>39</v>
      </c>
      <c r="B68" s="53"/>
      <c r="C68" s="54"/>
      <c r="D68" s="55">
        <f>D67/SQRT(D64)</f>
        <v>2.8112137709334437</v>
      </c>
      <c r="E68" s="55">
        <f t="shared" ref="E68" si="11">E67/SQRT(E64)</f>
        <v>2.348905662995878</v>
      </c>
      <c r="F68" s="55">
        <f t="shared" ref="F68" si="12">F67/SQRT(F64)</f>
        <v>2.2729258309189295</v>
      </c>
      <c r="G68" s="55">
        <f t="shared" ref="G68" si="13">G67/SQRT(G64)</f>
        <v>2.4073952321507699</v>
      </c>
      <c r="H68" s="55">
        <f t="shared" ref="H68" si="14">H67/SQRT(H64)</f>
        <v>3.0230377090947531</v>
      </c>
      <c r="I68" s="55">
        <f t="shared" ref="I68" si="15">I67/SQRT(I64)</f>
        <v>2.0179630172134999</v>
      </c>
      <c r="J68" s="55">
        <f t="shared" ref="J68" si="16">J67/SQRT(J64)</f>
        <v>2.2711094054669574</v>
      </c>
      <c r="K68" s="55">
        <f t="shared" ref="K68" si="17">K67/SQRT(K64)</f>
        <v>1.8152637517997561</v>
      </c>
      <c r="L68" s="55">
        <f t="shared" ref="L68" si="18">L67/SQRT(L64)</f>
        <v>18.865621667776573</v>
      </c>
      <c r="M68" s="55">
        <f t="shared" ref="M68" si="19">M67/SQRT(M64)</f>
        <v>19.094186282037128</v>
      </c>
      <c r="N68" s="55">
        <f t="shared" ref="N68" si="20">N67/SQRT(N64)</f>
        <v>18.901732966248396</v>
      </c>
      <c r="O68" s="55">
        <f t="shared" ref="O68" si="21">O67/SQRT(O64)</f>
        <v>18.601011261993737</v>
      </c>
      <c r="P68" s="55">
        <f t="shared" ref="P68" si="22">P67/SQRT(P64)</f>
        <v>22.894623056615394</v>
      </c>
      <c r="Q68" s="55">
        <f t="shared" ref="Q68" si="23">Q67/SQRT(Q64)</f>
        <v>19.247133482781262</v>
      </c>
      <c r="R68" s="55">
        <f t="shared" ref="R68" si="24">R67/SQRT(R64)</f>
        <v>9.0800479072915881</v>
      </c>
      <c r="S68" s="55">
        <f t="shared" ref="S68" si="25">S67/SQRT(S64)</f>
        <v>5.7627807573582626</v>
      </c>
      <c r="T68" s="1"/>
      <c r="U68" s="1"/>
    </row>
    <row r="69" spans="1:21" ht="16" thickTop="1" x14ac:dyDescent="0.2">
      <c r="T69" s="1"/>
      <c r="U69" s="1"/>
    </row>
    <row r="70" spans="1:21" x14ac:dyDescent="0.2">
      <c r="T70" s="1"/>
      <c r="U70" s="1"/>
    </row>
    <row r="71" spans="1:21" x14ac:dyDescent="0.2">
      <c r="T71" s="1"/>
      <c r="U71" s="1"/>
    </row>
    <row r="72" spans="1:21" x14ac:dyDescent="0.2">
      <c r="T72" s="1"/>
      <c r="U72" s="1"/>
    </row>
    <row r="73" spans="1:21" x14ac:dyDescent="0.2">
      <c r="T73" s="1"/>
      <c r="U73" s="1"/>
    </row>
    <row r="74" spans="1:21" x14ac:dyDescent="0.2">
      <c r="T74" s="1"/>
      <c r="U74" s="1"/>
    </row>
    <row r="75" spans="1:21" x14ac:dyDescent="0.2">
      <c r="T75" s="1"/>
      <c r="U75" s="1"/>
    </row>
    <row r="76" spans="1:21" x14ac:dyDescent="0.2">
      <c r="T76" s="1"/>
      <c r="U76" s="1"/>
    </row>
    <row r="77" spans="1:21" x14ac:dyDescent="0.2">
      <c r="T77" s="1"/>
      <c r="U77" s="1"/>
    </row>
    <row r="78" spans="1:21" x14ac:dyDescent="0.2">
      <c r="T78" s="1"/>
      <c r="U78" s="1"/>
    </row>
    <row r="79" spans="1:21" x14ac:dyDescent="0.2">
      <c r="T79" s="1"/>
      <c r="U79" s="1"/>
    </row>
    <row r="80" spans="1:21" x14ac:dyDescent="0.2">
      <c r="T80" s="1"/>
      <c r="U80" s="1"/>
    </row>
    <row r="81" spans="20:21" x14ac:dyDescent="0.2">
      <c r="T81" s="1"/>
      <c r="U81" s="1"/>
    </row>
    <row r="82" spans="20:21" x14ac:dyDescent="0.2">
      <c r="T82" s="1"/>
      <c r="U82" s="1"/>
    </row>
    <row r="83" spans="20:21" x14ac:dyDescent="0.2">
      <c r="T83" s="1"/>
      <c r="U83" s="1"/>
    </row>
    <row r="84" spans="20:21" x14ac:dyDescent="0.2">
      <c r="T84" s="1"/>
      <c r="U84" s="1"/>
    </row>
    <row r="85" spans="20:21" x14ac:dyDescent="0.2">
      <c r="T85" s="1"/>
      <c r="U85" s="1"/>
    </row>
    <row r="86" spans="20:21" x14ac:dyDescent="0.2">
      <c r="T86" s="1"/>
      <c r="U86" s="1"/>
    </row>
    <row r="87" spans="20:21" x14ac:dyDescent="0.2">
      <c r="T87" s="1"/>
      <c r="U87" s="1"/>
    </row>
    <row r="88" spans="20:21" x14ac:dyDescent="0.2">
      <c r="T88" s="1"/>
      <c r="U88" s="1"/>
    </row>
    <row r="89" spans="20:21" x14ac:dyDescent="0.2">
      <c r="T89" s="1"/>
      <c r="U89" s="1"/>
    </row>
    <row r="90" spans="20:21" x14ac:dyDescent="0.2">
      <c r="T90" s="1"/>
      <c r="U90" s="1"/>
    </row>
    <row r="91" spans="20:21" x14ac:dyDescent="0.2">
      <c r="T91" s="1"/>
      <c r="U91" s="1"/>
    </row>
    <row r="92" spans="20:21" x14ac:dyDescent="0.2">
      <c r="T92" s="1"/>
      <c r="U92" s="1"/>
    </row>
    <row r="93" spans="20:21" x14ac:dyDescent="0.2">
      <c r="T93" s="1"/>
      <c r="U93" s="1"/>
    </row>
    <row r="94" spans="20:21" x14ac:dyDescent="0.2">
      <c r="T94" s="1"/>
      <c r="U94" s="1"/>
    </row>
    <row r="95" spans="20:21" x14ac:dyDescent="0.2">
      <c r="T95" s="1"/>
      <c r="U95" s="1"/>
    </row>
    <row r="96" spans="20:21" x14ac:dyDescent="0.2">
      <c r="T96" s="1"/>
      <c r="U96" s="1"/>
    </row>
    <row r="97" spans="20:21" x14ac:dyDescent="0.2">
      <c r="T97" s="1"/>
      <c r="U97" s="1"/>
    </row>
    <row r="98" spans="20:21" x14ac:dyDescent="0.2">
      <c r="T98" s="1"/>
      <c r="U98" s="1"/>
    </row>
    <row r="99" spans="20:21" x14ac:dyDescent="0.2">
      <c r="T99" s="1"/>
      <c r="U99" s="1"/>
    </row>
    <row r="100" spans="20:21" x14ac:dyDescent="0.2">
      <c r="T100" s="1"/>
      <c r="U100" s="1"/>
    </row>
    <row r="101" spans="20:21" x14ac:dyDescent="0.2">
      <c r="T101" s="1"/>
      <c r="U101" s="1"/>
    </row>
    <row r="102" spans="20:21" x14ac:dyDescent="0.2">
      <c r="T102" s="1"/>
      <c r="U102" s="1"/>
    </row>
    <row r="103" spans="20:21" x14ac:dyDescent="0.2">
      <c r="T103" s="1"/>
      <c r="U103" s="1"/>
    </row>
    <row r="104" spans="20:21" x14ac:dyDescent="0.2">
      <c r="T104" s="1"/>
      <c r="U104" s="1"/>
    </row>
    <row r="105" spans="20:21" x14ac:dyDescent="0.2">
      <c r="T105" s="1"/>
      <c r="U105" s="1"/>
    </row>
    <row r="106" spans="20:21" x14ac:dyDescent="0.2">
      <c r="T106" s="1"/>
      <c r="U106" s="1"/>
    </row>
    <row r="107" spans="20:21" x14ac:dyDescent="0.2">
      <c r="T107" s="1"/>
      <c r="U107" s="1"/>
    </row>
    <row r="108" spans="20:21" x14ac:dyDescent="0.2">
      <c r="T108" s="1"/>
      <c r="U108" s="1"/>
    </row>
    <row r="109" spans="20:21" x14ac:dyDescent="0.2">
      <c r="T109" s="1"/>
      <c r="U109" s="1"/>
    </row>
    <row r="110" spans="20:21" x14ac:dyDescent="0.2">
      <c r="T110" s="1"/>
      <c r="U110" s="1"/>
    </row>
    <row r="111" spans="20:21" x14ac:dyDescent="0.2">
      <c r="T111" s="1"/>
      <c r="U111" s="1"/>
    </row>
    <row r="112" spans="20:21" x14ac:dyDescent="0.2">
      <c r="T112" s="1"/>
      <c r="U112" s="1"/>
    </row>
    <row r="113" spans="20:21" x14ac:dyDescent="0.2">
      <c r="T113" s="1"/>
      <c r="U113" s="1"/>
    </row>
    <row r="114" spans="20:21" x14ac:dyDescent="0.2">
      <c r="T114" s="1"/>
      <c r="U114" s="1"/>
    </row>
    <row r="115" spans="20:21" x14ac:dyDescent="0.2">
      <c r="T115" s="1"/>
      <c r="U115" s="1"/>
    </row>
    <row r="116" spans="20:21" x14ac:dyDescent="0.2">
      <c r="T116" s="1"/>
      <c r="U116" s="1"/>
    </row>
    <row r="117" spans="20:21" x14ac:dyDescent="0.2">
      <c r="T117" s="1"/>
      <c r="U117" s="1"/>
    </row>
    <row r="118" spans="20:21" x14ac:dyDescent="0.2">
      <c r="T118" s="1"/>
      <c r="U118" s="1"/>
    </row>
    <row r="119" spans="20:21" x14ac:dyDescent="0.2">
      <c r="T119" s="1"/>
      <c r="U119" s="1"/>
    </row>
    <row r="120" spans="20:21" x14ac:dyDescent="0.2">
      <c r="T120" s="1"/>
      <c r="U120" s="1"/>
    </row>
    <row r="121" spans="20:21" x14ac:dyDescent="0.2">
      <c r="T121" s="1"/>
      <c r="U121" s="1"/>
    </row>
    <row r="122" spans="20:21" x14ac:dyDescent="0.2">
      <c r="T122" s="1"/>
      <c r="U122" s="1"/>
    </row>
    <row r="123" spans="20:21" x14ac:dyDescent="0.2">
      <c r="T123" s="1"/>
      <c r="U123" s="1"/>
    </row>
    <row r="124" spans="20:21" x14ac:dyDescent="0.2">
      <c r="T124" s="1"/>
      <c r="U124" s="1"/>
    </row>
    <row r="125" spans="20:21" x14ac:dyDescent="0.2">
      <c r="T125" s="1"/>
      <c r="U125" s="1"/>
    </row>
    <row r="126" spans="20:21" x14ac:dyDescent="0.2">
      <c r="T126" s="1"/>
      <c r="U126" s="1"/>
    </row>
    <row r="127" spans="20:21" x14ac:dyDescent="0.2">
      <c r="T127" s="1"/>
      <c r="U127" s="1"/>
    </row>
    <row r="128" spans="20:21" x14ac:dyDescent="0.2">
      <c r="T128" s="1"/>
      <c r="U128" s="1"/>
    </row>
    <row r="129" spans="20:21" x14ac:dyDescent="0.2">
      <c r="T129" s="1"/>
      <c r="U129" s="1"/>
    </row>
    <row r="130" spans="20:21" x14ac:dyDescent="0.2">
      <c r="T130" s="1"/>
      <c r="U130" s="1"/>
    </row>
    <row r="131" spans="20:21" x14ac:dyDescent="0.2">
      <c r="T131" s="1"/>
      <c r="U131" s="1"/>
    </row>
    <row r="132" spans="20:21" x14ac:dyDescent="0.2">
      <c r="T132" s="1"/>
      <c r="U132" s="1"/>
    </row>
    <row r="133" spans="20:21" x14ac:dyDescent="0.2">
      <c r="T133" s="1"/>
      <c r="U133" s="1"/>
    </row>
    <row r="134" spans="20:21" x14ac:dyDescent="0.2">
      <c r="T134" s="1"/>
      <c r="U134" s="1"/>
    </row>
    <row r="135" spans="20:21" x14ac:dyDescent="0.2">
      <c r="T135" s="1"/>
      <c r="U135" s="1"/>
    </row>
    <row r="136" spans="20:21" x14ac:dyDescent="0.2">
      <c r="T136" s="1"/>
      <c r="U136" s="1"/>
    </row>
    <row r="137" spans="20:21" x14ac:dyDescent="0.2">
      <c r="T137" s="1"/>
      <c r="U137" s="1"/>
    </row>
    <row r="138" spans="20:21" x14ac:dyDescent="0.2">
      <c r="T138" s="1"/>
      <c r="U138" s="1"/>
    </row>
    <row r="139" spans="20:21" x14ac:dyDescent="0.2">
      <c r="T139" s="1"/>
      <c r="U139" s="1"/>
    </row>
    <row r="140" spans="20:21" x14ac:dyDescent="0.2">
      <c r="T140" s="1"/>
      <c r="U140" s="1"/>
    </row>
    <row r="141" spans="20:21" x14ac:dyDescent="0.2">
      <c r="T141" s="1"/>
      <c r="U141" s="1"/>
    </row>
    <row r="142" spans="20:21" x14ac:dyDescent="0.2">
      <c r="T142" s="1"/>
      <c r="U142" s="1"/>
    </row>
    <row r="143" spans="20:21" x14ac:dyDescent="0.2">
      <c r="T143" s="1"/>
      <c r="U143" s="1"/>
    </row>
    <row r="144" spans="20:21" x14ac:dyDescent="0.2">
      <c r="T144" s="1"/>
      <c r="U144" s="1"/>
    </row>
    <row r="145" spans="20:21" x14ac:dyDescent="0.2">
      <c r="T145" s="1"/>
      <c r="U145" s="1"/>
    </row>
    <row r="146" spans="20:21" x14ac:dyDescent="0.2">
      <c r="T146" s="1"/>
      <c r="U146" s="1"/>
    </row>
    <row r="147" spans="20:21" x14ac:dyDescent="0.2">
      <c r="T147" s="1"/>
      <c r="U147" s="1"/>
    </row>
    <row r="148" spans="20:21" x14ac:dyDescent="0.2">
      <c r="T148" s="1"/>
      <c r="U148" s="1"/>
    </row>
    <row r="149" spans="20:21" x14ac:dyDescent="0.2">
      <c r="T149" s="1"/>
      <c r="U149" s="1"/>
    </row>
    <row r="150" spans="20:21" x14ac:dyDescent="0.2">
      <c r="T150" s="1"/>
      <c r="U150" s="1"/>
    </row>
    <row r="151" spans="20:21" x14ac:dyDescent="0.2">
      <c r="T151" s="1"/>
      <c r="U151" s="1"/>
    </row>
    <row r="152" spans="20:21" x14ac:dyDescent="0.2">
      <c r="T152" s="1"/>
      <c r="U152" s="1"/>
    </row>
    <row r="153" spans="20:21" x14ac:dyDescent="0.2">
      <c r="T153" s="1"/>
      <c r="U153" s="1"/>
    </row>
    <row r="154" spans="20:21" x14ac:dyDescent="0.2">
      <c r="T154" s="1"/>
      <c r="U154" s="1"/>
    </row>
    <row r="155" spans="20:21" x14ac:dyDescent="0.2">
      <c r="T155" s="1"/>
      <c r="U155" s="1"/>
    </row>
    <row r="156" spans="20:21" x14ac:dyDescent="0.2">
      <c r="T156" s="1"/>
      <c r="U156" s="1"/>
    </row>
    <row r="157" spans="20:21" x14ac:dyDescent="0.2">
      <c r="T157" s="1"/>
      <c r="U157" s="1"/>
    </row>
    <row r="158" spans="20:21" x14ac:dyDescent="0.2">
      <c r="T158" s="1"/>
      <c r="U158" s="1"/>
    </row>
    <row r="159" spans="20:21" x14ac:dyDescent="0.2">
      <c r="T159" s="1"/>
      <c r="U159" s="1"/>
    </row>
    <row r="160" spans="20:21" x14ac:dyDescent="0.2">
      <c r="T160" s="1"/>
      <c r="U160" s="1"/>
    </row>
    <row r="161" spans="20:21" x14ac:dyDescent="0.2">
      <c r="T161" s="1"/>
      <c r="U161" s="1"/>
    </row>
    <row r="162" spans="20:21" x14ac:dyDescent="0.2">
      <c r="T162" s="1"/>
      <c r="U162" s="1"/>
    </row>
    <row r="163" spans="20:21" x14ac:dyDescent="0.2">
      <c r="T163" s="1"/>
      <c r="U163" s="1"/>
    </row>
    <row r="164" spans="20:21" x14ac:dyDescent="0.2">
      <c r="T164" s="1"/>
      <c r="U164" s="1"/>
    </row>
    <row r="165" spans="20:21" x14ac:dyDescent="0.2">
      <c r="T165" s="1"/>
      <c r="U165" s="1"/>
    </row>
    <row r="166" spans="20:21" x14ac:dyDescent="0.2">
      <c r="T166" s="1"/>
      <c r="U166" s="1"/>
    </row>
    <row r="167" spans="20:21" x14ac:dyDescent="0.2">
      <c r="T167" s="1"/>
      <c r="U167" s="1"/>
    </row>
    <row r="168" spans="20:21" x14ac:dyDescent="0.2">
      <c r="T168" s="1"/>
      <c r="U168" s="1"/>
    </row>
    <row r="169" spans="20:21" x14ac:dyDescent="0.2">
      <c r="T169" s="1"/>
      <c r="U169" s="1"/>
    </row>
    <row r="170" spans="20:21" x14ac:dyDescent="0.2">
      <c r="T170" s="1"/>
      <c r="U170" s="1"/>
    </row>
    <row r="171" spans="20:21" x14ac:dyDescent="0.2">
      <c r="T171" s="1"/>
      <c r="U171" s="1"/>
    </row>
    <row r="172" spans="20:21" x14ac:dyDescent="0.2">
      <c r="T172" s="65"/>
      <c r="U172" s="65"/>
    </row>
    <row r="173" spans="20:21" x14ac:dyDescent="0.2">
      <c r="T173" s="65"/>
      <c r="U173" s="65"/>
    </row>
    <row r="174" spans="20:21" x14ac:dyDescent="0.2">
      <c r="T174" s="65"/>
      <c r="U174" s="65"/>
    </row>
  </sheetData>
  <mergeCells count="14">
    <mergeCell ref="A37:A63"/>
    <mergeCell ref="A5:A31"/>
    <mergeCell ref="P3:Q3"/>
    <mergeCell ref="R3:S3"/>
    <mergeCell ref="A1:S1"/>
    <mergeCell ref="A2:A4"/>
    <mergeCell ref="B2:B4"/>
    <mergeCell ref="C2:C4"/>
    <mergeCell ref="D2:K2"/>
    <mergeCell ref="L2:S2"/>
    <mergeCell ref="D3:G3"/>
    <mergeCell ref="H3:I3"/>
    <mergeCell ref="J3:K3"/>
    <mergeCell ref="L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403071D385F642BABBFA69FD416EE7" ma:contentTypeVersion="8" ma:contentTypeDescription="Create a new document." ma:contentTypeScope="" ma:versionID="895dd293bbbaa5358f2498f7875998a1">
  <xsd:schema xmlns:xsd="http://www.w3.org/2001/XMLSchema" xmlns:xs="http://www.w3.org/2001/XMLSchema" xmlns:p="http://schemas.microsoft.com/office/2006/metadata/properties" xmlns:ns3="4f65c3c3-6ab7-42fd-8767-abde349e5c95" xmlns:ns4="2adc94e7-a1a9-444d-9227-97c31aabc37c" targetNamespace="http://schemas.microsoft.com/office/2006/metadata/properties" ma:root="true" ma:fieldsID="f19e32c354ea2da72b3e8c438b410311" ns3:_="" ns4:_="">
    <xsd:import namespace="4f65c3c3-6ab7-42fd-8767-abde349e5c95"/>
    <xsd:import namespace="2adc94e7-a1a9-444d-9227-97c31aabc37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5c3c3-6ab7-42fd-8767-abde349e5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c94e7-a1a9-444d-9227-97c31aabc37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C0C128-6AD7-4A2D-B2BA-FA6D70085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65c3c3-6ab7-42fd-8767-abde349e5c95"/>
    <ds:schemaRef ds:uri="2adc94e7-a1a9-444d-9227-97c31aabc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2FF92E-8774-4E47-8FD1-ACB699183C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5B039E-6338-4966-B481-EA463A516CC1}">
  <ds:schemaRefs>
    <ds:schemaRef ds:uri="http://schemas.microsoft.com/office/2006/documentManagement/types"/>
    <ds:schemaRef ds:uri="http://purl.org/dc/elements/1.1/"/>
    <ds:schemaRef ds:uri="4f65c3c3-6ab7-42fd-8767-abde349e5c95"/>
    <ds:schemaRef ds:uri="http://schemas.microsoft.com/office/2006/metadata/properties"/>
    <ds:schemaRef ds:uri="2adc94e7-a1a9-444d-9227-97c31aabc37c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Castaneda</dc:creator>
  <cp:lastModifiedBy>Microsoft Office User</cp:lastModifiedBy>
  <dcterms:created xsi:type="dcterms:W3CDTF">2020-09-18T05:44:18Z</dcterms:created>
  <dcterms:modified xsi:type="dcterms:W3CDTF">2020-09-24T03:42:10Z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0x010100E0403071D385F642BABBFA69FD416EE7</vt:lpwstr>
  </property>
</Properties>
</file>